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NAM 2025\11. CONG KHAI NGAN SACH\2. Cong khai thuc hien năm 2025\4. Quy 4\"/>
    </mc:Choice>
  </mc:AlternateContent>
  <xr:revisionPtr revIDLastSave="0" documentId="13_ncr:1_{CEA87860-C6CF-4F22-AF1D-D55F817D948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 r="D29" i="1" l="1"/>
  <c r="C11" i="1"/>
  <c r="C10" i="1" s="1"/>
  <c r="C9" i="1" s="1"/>
  <c r="C8" i="1" s="1"/>
  <c r="C29" i="1"/>
  <c r="D10" i="1"/>
  <c r="D9" i="1" s="1"/>
  <c r="D8" i="1" l="1"/>
  <c r="F8" i="1"/>
  <c r="F32" i="1"/>
  <c r="F31" i="1"/>
  <c r="F30" i="1"/>
  <c r="F22" i="1" l="1"/>
  <c r="E32" i="1" l="1"/>
  <c r="E30" i="1"/>
  <c r="F26" i="1"/>
  <c r="E26" i="1"/>
  <c r="F25" i="1"/>
  <c r="E25" i="1"/>
  <c r="F24" i="1"/>
  <c r="E24" i="1"/>
  <c r="F21" i="1"/>
  <c r="E21" i="1"/>
  <c r="F20" i="1"/>
  <c r="E20" i="1"/>
  <c r="F19" i="1"/>
  <c r="E19" i="1"/>
  <c r="F18" i="1"/>
  <c r="E18" i="1"/>
  <c r="F17" i="1"/>
  <c r="E17" i="1"/>
  <c r="F16" i="1"/>
  <c r="E16" i="1"/>
  <c r="F14" i="1"/>
  <c r="E14" i="1"/>
  <c r="F11" i="1"/>
  <c r="F10" i="1" l="1"/>
  <c r="E22" i="1" l="1"/>
  <c r="E11" i="1"/>
  <c r="F9" i="1" l="1"/>
  <c r="E9" i="1"/>
  <c r="F23" i="1"/>
  <c r="E23" i="1"/>
  <c r="E10" i="1"/>
  <c r="A17" i="1"/>
  <c r="A18" i="1" s="1"/>
  <c r="A19" i="1" s="1"/>
  <c r="A20" i="1" s="1"/>
  <c r="A21" i="1" s="1"/>
  <c r="A22" i="1" s="1"/>
  <c r="A23" i="1" s="1"/>
  <c r="A24" i="1" s="1"/>
  <c r="A25" i="1" s="1"/>
  <c r="E8" i="1"/>
  <c r="F29" i="1"/>
  <c r="E29" i="1"/>
  <c r="E31" i="1" l="1"/>
</calcChain>
</file>

<file path=xl/sharedStrings.xml><?xml version="1.0" encoding="utf-8"?>
<sst xmlns="http://schemas.openxmlformats.org/spreadsheetml/2006/main" count="44" uniqueCount="43">
  <si>
    <t>UBND TỈNH, THÀNH PHỐ…</t>
  </si>
  <si>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</si>
  <si>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</si>
  <si>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</si>
  <si>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</si>
  <si>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</si>
  <si>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</si>
  <si>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</si>
  <si>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</si>
  <si>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</si>
  <si>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</si>
  <si>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</si>
  <si>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</si>
  <si>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</si>
  <si>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</si>
  <si>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</si>
  <si>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</si>
  <si>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</si>
  <si>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</si>
  <si>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</si>
  <si>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</si>
  <si>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</si>
  <si>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</si>
  <si>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</si>
  <si>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</si>
  <si>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</si>
  <si>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</si>
  <si>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</si>
  <si>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</si>
  <si>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</si>
  <si>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</si>
  <si>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</si>
  <si>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</si>
  <si>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</si>
  <si>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</si>
  <si>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</si>
  <si>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</si>
  <si>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</si>
  <si>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</si>
  <si>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ƯỚC THỰC HIỆN CHI NGÂN SÁCH ĐỊA PHƯƠNG NĂM 2025</t>
  </si>
  <si>
    <t>(Kèm theo Báo cáo số         /BC-STC ngày        /01/2026 của Sở Tài chính tỉnh Lai Châu)</t>
  </si>
  <si>
    <t>ƯỚC THỰC HIỆN NĂM 2025</t>
  </si>
  <si>
    <t>Chi sự nghiệp khoa học, công nghệ, đổi mới, sáng tạo và chuyển đổi số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</si>
</sst>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_(@_)"/>
    <numFmt numFmtId="167" formatCode="_(* #,##0_);_(* \(#,##0\);_(* &quot;-&quot;??_);_(@_)"/>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sz val="12"/>
      <color theme="0"/>
      <name val="Times New Roman"/>
      <family val="1"/>
    </font>
    <font>
      <sz val="11"/>
      <color theme="1"/>
      <name val="Calibri"/>
      <family val="2"/>
      <scheme val="minor"/>
    </font>
    <font>
      <sz val="11"/>
      <name val="Times New Roman"/>
      <family val="1"/>
    </font>
    <font>
      <b/>
      <sz val="9"/>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7" fillId="0" borderId="0" applyFont="0" applyFill="0" applyBorder="0" applyAlignment="0" applyProtection="0"/>
    <xf numFmtId="164" fontId="17" fillId="0" borderId="0" applyFont="0" applyFill="0" applyBorder="0" applyAlignment="0" applyProtection="0"/>
    <xf numFmtId="166"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165" fontId="23" fillId="0" borderId="0" applyFont="0" applyFill="0" applyBorder="0" applyAlignment="0" applyProtection="0"/>
    <xf numFmtId="9" fontId="23" fillId="0" borderId="0" applyFont="0" applyFill="0" applyBorder="0" applyAlignment="0" applyProtection="0"/>
  </cellStyleXfs>
  <cellXfs count="60">
    <xf numFmtId="0" fontId="0" fillId="0" borderId="0" xfId="0"/>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4" fillId="0" borderId="3" xfId="0" applyFont="1" applyBorder="1" applyAlignment="1">
      <alignment horizontal="center"/>
    </xf>
    <xf numFmtId="0" fontId="14"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4" fillId="0" borderId="4"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4" fillId="0" borderId="4" xfId="0" applyFont="1" applyBorder="1" applyAlignment="1">
      <alignment horizontal="center"/>
    </xf>
    <xf numFmtId="0" fontId="5" fillId="0" borderId="3" xfId="0" applyFont="1" applyBorder="1" applyAlignment="1">
      <alignment horizontal="center" vertical="center"/>
    </xf>
    <xf numFmtId="0" fontId="14" fillId="0" borderId="3" xfId="0" applyFont="1" applyBorder="1"/>
    <xf numFmtId="0" fontId="4" fillId="0" borderId="3" xfId="0" applyFont="1" applyBorder="1" applyAlignment="1">
      <alignment horizontal="left" wrapText="1"/>
    </xf>
    <xf numFmtId="0" fontId="16" fillId="0" borderId="3" xfId="0" applyFont="1" applyBorder="1" applyAlignment="1">
      <alignment wrapText="1"/>
    </xf>
    <xf numFmtId="0" fontId="18" fillId="0" borderId="0" xfId="0" applyFont="1"/>
    <xf numFmtId="0" fontId="19" fillId="0" borderId="0" xfId="0" applyFont="1"/>
    <xf numFmtId="0" fontId="11" fillId="0" borderId="0" xfId="0" applyFont="1" applyAlignment="1">
      <alignment horizontal="right"/>
    </xf>
    <xf numFmtId="0" fontId="5" fillId="0" borderId="0" xfId="0" applyFont="1" applyAlignment="1">
      <alignment horizontal="center"/>
    </xf>
    <xf numFmtId="0" fontId="22" fillId="0" borderId="0" xfId="0" applyFont="1"/>
    <xf numFmtId="0" fontId="24" fillId="0" borderId="0" xfId="0" applyFont="1"/>
    <xf numFmtId="167" fontId="24" fillId="0" borderId="0" xfId="11" applyNumberFormat="1" applyFont="1" applyFill="1"/>
    <xf numFmtId="167" fontId="20" fillId="0" borderId="0" xfId="11" applyNumberFormat="1" applyFont="1" applyFill="1"/>
    <xf numFmtId="0" fontId="6" fillId="0" borderId="0" xfId="0" applyFont="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3" fontId="18" fillId="0" borderId="0" xfId="0" applyNumberFormat="1" applyFont="1"/>
    <xf numFmtId="0" fontId="4" fillId="0" borderId="3" xfId="0" applyFont="1" applyBorder="1" applyAlignment="1">
      <alignment horizontal="left" vertical="center" wrapText="1"/>
    </xf>
    <xf numFmtId="167" fontId="5" fillId="0" borderId="2" xfId="11" applyNumberFormat="1" applyFont="1" applyFill="1" applyBorder="1" applyAlignment="1">
      <alignment horizontal="center" vertical="center"/>
    </xf>
    <xf numFmtId="9" fontId="5" fillId="0" borderId="2" xfId="12" applyFont="1" applyFill="1" applyBorder="1" applyAlignment="1">
      <alignment horizontal="center" vertical="center"/>
    </xf>
    <xf numFmtId="167" fontId="5" fillId="0" borderId="3" xfId="11" applyNumberFormat="1" applyFont="1" applyFill="1" applyBorder="1" applyAlignment="1">
      <alignment horizontal="center" vertical="center"/>
    </xf>
    <xf numFmtId="9" fontId="5" fillId="0" borderId="3" xfId="12" applyFont="1" applyFill="1" applyBorder="1" applyAlignment="1">
      <alignment horizontal="center" vertical="center"/>
    </xf>
    <xf numFmtId="167" fontId="4" fillId="0" borderId="3" xfId="11" applyNumberFormat="1" applyFont="1" applyFill="1" applyBorder="1" applyAlignment="1">
      <alignment horizontal="center" vertical="center"/>
    </xf>
    <xf numFmtId="9" fontId="4" fillId="0" borderId="3" xfId="12" applyFont="1" applyFill="1" applyBorder="1" applyAlignment="1">
      <alignment horizontal="center" vertical="center"/>
    </xf>
    <xf numFmtId="167" fontId="6" fillId="0" borderId="3" xfId="11" applyNumberFormat="1" applyFont="1" applyFill="1" applyBorder="1" applyAlignment="1">
      <alignment horizontal="center" vertical="center"/>
    </xf>
    <xf numFmtId="167" fontId="4" fillId="2" borderId="3" xfId="11" applyNumberFormat="1" applyFont="1" applyFill="1" applyBorder="1" applyAlignment="1">
      <alignment horizontal="center" vertical="center"/>
    </xf>
    <xf numFmtId="167" fontId="14" fillId="0" borderId="3" xfId="11" applyNumberFormat="1" applyFont="1" applyFill="1" applyBorder="1" applyAlignment="1">
      <alignment horizontal="center" vertical="center"/>
    </xf>
    <xf numFmtId="167" fontId="14" fillId="0" borderId="4" xfId="11" applyNumberFormat="1" applyFont="1" applyFill="1" applyBorder="1" applyAlignment="1">
      <alignment horizontal="center" vertical="center"/>
    </xf>
    <xf numFmtId="9" fontId="4" fillId="0" borderId="4" xfId="12"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0"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25" fillId="0" borderId="8"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1" xfId="6" applyFont="1" applyBorder="1" applyAlignment="1">
      <alignment horizontal="center" vertical="center" wrapText="1"/>
    </xf>
    <xf numFmtId="14" fontId="25" fillId="0" borderId="1" xfId="6" applyNumberFormat="1" applyFont="1" applyBorder="1" applyAlignment="1">
      <alignment horizontal="center" vertical="center" wrapText="1"/>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topLeftCell="A25" workbookViewId="0">
      <selection activeCell="D6" sqref="D6:D7"/>
    </sheetView>
  </sheetViews>
  <sheetFormatPr defaultColWidth="12.88671875" defaultRowHeight="15.6"/>
  <cols>
    <col min="1" max="1" width="6.21875" style="3" customWidth="1"/>
    <col min="2" max="2" width="49.44140625" style="3" customWidth="1"/>
    <col min="3" max="3" width="12.5546875" style="3" customWidth="1"/>
    <col min="4" max="4" width="12.44140625" style="3" customWidth="1"/>
    <col min="5" max="6" width="8.21875" style="2" customWidth="1"/>
    <col min="7" max="7" width="12" style="28" hidden="1" customWidth="1"/>
    <col min="8" max="16384" width="12.88671875" style="3"/>
  </cols>
  <sheetData>
    <row r="1" spans="1:13" ht="21" customHeight="1">
      <c r="A1" s="27" t="s">
        <v>0</v>
      </c>
      <c r="B1" s="1"/>
      <c r="C1" s="2"/>
      <c r="D1" s="47" t="s">
        <v>25</v>
      </c>
      <c r="E1" s="47"/>
      <c r="F1" s="47"/>
    </row>
    <row r="2" spans="1:13" ht="4.5" customHeight="1">
      <c r="A2" s="1"/>
      <c r="B2" s="1"/>
      <c r="C2" s="2"/>
      <c r="D2" s="14"/>
      <c r="E2" s="26"/>
      <c r="F2" s="26"/>
    </row>
    <row r="3" spans="1:13" ht="17.399999999999999" customHeight="1">
      <c r="A3" s="48" t="s">
        <v>39</v>
      </c>
      <c r="B3" s="48"/>
      <c r="C3" s="48"/>
      <c r="D3" s="48"/>
      <c r="E3" s="48"/>
      <c r="F3" s="48"/>
    </row>
    <row r="4" spans="1:13" ht="19.8" customHeight="1">
      <c r="A4" s="49" t="s">
        <v>40</v>
      </c>
      <c r="B4" s="49"/>
      <c r="C4" s="49"/>
      <c r="D4" s="49"/>
      <c r="E4" s="49"/>
      <c r="F4" s="49"/>
      <c r="G4" s="31"/>
      <c r="H4" s="31"/>
      <c r="I4" s="31"/>
      <c r="J4" s="31"/>
      <c r="K4" s="31"/>
      <c r="L4" s="31"/>
      <c r="M4" s="31"/>
    </row>
    <row r="5" spans="1:13" ht="19.5" customHeight="1">
      <c r="A5" s="4"/>
      <c r="B5" s="4"/>
      <c r="C5" s="5"/>
      <c r="D5" s="50" t="s">
        <v>1</v>
      </c>
      <c r="E5" s="50"/>
      <c r="F5" s="50"/>
    </row>
    <row r="6" spans="1:13" s="15" customFormat="1" ht="37.200000000000003" customHeight="1">
      <c r="A6" s="51" t="s">
        <v>2</v>
      </c>
      <c r="B6" s="51" t="s">
        <v>3</v>
      </c>
      <c r="C6" s="52" t="s">
        <v>22</v>
      </c>
      <c r="D6" s="54" t="s">
        <v>41</v>
      </c>
      <c r="E6" s="56" t="s">
        <v>23</v>
      </c>
      <c r="F6" s="57"/>
      <c r="G6" s="28"/>
    </row>
    <row r="7" spans="1:13" s="15" customFormat="1" ht="45.6" customHeight="1">
      <c r="A7" s="51"/>
      <c r="B7" s="51"/>
      <c r="C7" s="53"/>
      <c r="D7" s="55"/>
      <c r="E7" s="58" t="s">
        <v>22</v>
      </c>
      <c r="F7" s="59" t="s">
        <v>24</v>
      </c>
      <c r="G7" s="28"/>
    </row>
    <row r="8" spans="1:13" s="5" customFormat="1" ht="20.100000000000001" customHeight="1">
      <c r="A8" s="6"/>
      <c r="B8" s="17" t="s">
        <v>10</v>
      </c>
      <c r="C8" s="36">
        <f>C9+C29</f>
        <v>12276234</v>
      </c>
      <c r="D8" s="36">
        <f>D9+D29+2829+261482</f>
        <v>13248923</v>
      </c>
      <c r="E8" s="37">
        <f>D8/C8</f>
        <v>1.0792335010883631</v>
      </c>
      <c r="F8" s="37">
        <f>D8/G8</f>
        <v>1.3954457584585107</v>
      </c>
      <c r="G8" s="29">
        <v>9494402</v>
      </c>
    </row>
    <row r="9" spans="1:13" s="5" customFormat="1" ht="20.100000000000001" customHeight="1">
      <c r="A9" s="7" t="s">
        <v>4</v>
      </c>
      <c r="B9" s="12" t="s">
        <v>26</v>
      </c>
      <c r="C9" s="38">
        <f>C10+C14+C26+C27+C28+189245+3000</f>
        <v>9197722</v>
      </c>
      <c r="D9" s="38">
        <f>D10+D14+D26+D27+D28</f>
        <v>9801384</v>
      </c>
      <c r="E9" s="39">
        <f>D9/C9</f>
        <v>1.0656316857587129</v>
      </c>
      <c r="F9" s="39">
        <f>D9/G9</f>
        <v>1.3993782783481501</v>
      </c>
      <c r="G9" s="29">
        <v>7004099</v>
      </c>
    </row>
    <row r="10" spans="1:13" s="5" customFormat="1" ht="20.100000000000001" customHeight="1">
      <c r="A10" s="7" t="s">
        <v>6</v>
      </c>
      <c r="B10" s="12" t="s">
        <v>15</v>
      </c>
      <c r="C10" s="38">
        <f>SUM(C11:C13)</f>
        <v>861400</v>
      </c>
      <c r="D10" s="38">
        <f>SUM(D11:D13)</f>
        <v>600817</v>
      </c>
      <c r="E10" s="39">
        <f>D10/C10</f>
        <v>0.69748897144183886</v>
      </c>
      <c r="F10" s="39">
        <f>D10/G10</f>
        <v>1.2970614014256909</v>
      </c>
      <c r="G10" s="29">
        <v>463214</v>
      </c>
    </row>
    <row r="11" spans="1:13" s="5" customFormat="1" ht="21" customHeight="1">
      <c r="A11" s="8">
        <v>1</v>
      </c>
      <c r="B11" s="11" t="s">
        <v>16</v>
      </c>
      <c r="C11" s="40">
        <f>861400-7200</f>
        <v>854200</v>
      </c>
      <c r="D11" s="40">
        <v>600817</v>
      </c>
      <c r="E11" s="41">
        <f>D11/C11</f>
        <v>0.70336806368531957</v>
      </c>
      <c r="F11" s="41">
        <f>D11/G11</f>
        <v>1.2970614014256909</v>
      </c>
      <c r="G11" s="29">
        <v>463214</v>
      </c>
    </row>
    <row r="12" spans="1:13" s="10" customFormat="1" ht="75" customHeight="1">
      <c r="A12" s="16">
        <v>2</v>
      </c>
      <c r="B12" s="35" t="s">
        <v>17</v>
      </c>
      <c r="C12" s="40"/>
      <c r="D12" s="40"/>
      <c r="E12" s="41"/>
      <c r="F12" s="41"/>
      <c r="G12" s="30"/>
    </row>
    <row r="13" spans="1:13" s="5" customFormat="1" ht="20.100000000000001" customHeight="1">
      <c r="A13" s="8">
        <v>3</v>
      </c>
      <c r="B13" s="21" t="s">
        <v>18</v>
      </c>
      <c r="C13" s="40">
        <v>7200</v>
      </c>
      <c r="D13" s="40">
        <v>0</v>
      </c>
      <c r="E13" s="41"/>
      <c r="F13" s="41"/>
      <c r="G13" s="29"/>
    </row>
    <row r="14" spans="1:13" s="5" customFormat="1" ht="20.100000000000001" customHeight="1">
      <c r="A14" s="7" t="s">
        <v>38</v>
      </c>
      <c r="B14" s="12" t="s">
        <v>11</v>
      </c>
      <c r="C14" s="38">
        <v>7957767</v>
      </c>
      <c r="D14" s="38">
        <v>9198236</v>
      </c>
      <c r="E14" s="39">
        <f>D14/C14</f>
        <v>1.1558815431514895</v>
      </c>
      <c r="F14" s="39">
        <f>D14/G14</f>
        <v>1.4067829116508552</v>
      </c>
      <c r="G14" s="29">
        <v>6538490</v>
      </c>
    </row>
    <row r="15" spans="1:13" s="5" customFormat="1" ht="20.100000000000001" customHeight="1">
      <c r="A15" s="7"/>
      <c r="B15" s="20" t="s">
        <v>19</v>
      </c>
      <c r="C15" s="42"/>
      <c r="D15" s="42"/>
      <c r="E15" s="41"/>
      <c r="F15" s="41"/>
      <c r="G15" s="29"/>
    </row>
    <row r="16" spans="1:13" s="5" customFormat="1" ht="20.100000000000001" customHeight="1">
      <c r="A16" s="8">
        <v>1</v>
      </c>
      <c r="B16" s="20" t="s">
        <v>20</v>
      </c>
      <c r="C16" s="40">
        <v>3818947</v>
      </c>
      <c r="D16" s="40">
        <v>3756231</v>
      </c>
      <c r="E16" s="41">
        <f t="shared" ref="E16:E25" si="0">D16/C16</f>
        <v>0.98357767206510072</v>
      </c>
      <c r="F16" s="41">
        <f t="shared" ref="F16:F25" si="1">D16/G16</f>
        <v>1.2451209244354871</v>
      </c>
      <c r="G16" s="29">
        <v>3016760</v>
      </c>
    </row>
    <row r="17" spans="1:9" s="5" customFormat="1" ht="36" customHeight="1">
      <c r="A17" s="8">
        <f>A16+1</f>
        <v>2</v>
      </c>
      <c r="B17" s="21" t="s">
        <v>42</v>
      </c>
      <c r="C17" s="40">
        <v>13359</v>
      </c>
      <c r="D17" s="40">
        <v>11994</v>
      </c>
      <c r="E17" s="41">
        <f t="shared" si="0"/>
        <v>0.89782169324051198</v>
      </c>
      <c r="F17" s="41">
        <f t="shared" si="1"/>
        <v>0.6691960051330692</v>
      </c>
      <c r="G17" s="29">
        <v>17923</v>
      </c>
    </row>
    <row r="18" spans="1:9" s="5" customFormat="1" ht="20.100000000000001" customHeight="1">
      <c r="A18" s="8">
        <f t="shared" ref="A18:A25" si="2">A17+1</f>
        <v>3</v>
      </c>
      <c r="B18" s="20" t="s">
        <v>27</v>
      </c>
      <c r="C18" s="40">
        <v>1063833</v>
      </c>
      <c r="D18" s="40">
        <v>1019251</v>
      </c>
      <c r="E18" s="41">
        <f t="shared" si="0"/>
        <v>0.95809304655899941</v>
      </c>
      <c r="F18" s="41">
        <f t="shared" si="1"/>
        <v>1.2719031046010589</v>
      </c>
      <c r="G18" s="29">
        <v>801359</v>
      </c>
    </row>
    <row r="19" spans="1:9" s="5" customFormat="1" ht="20.100000000000001" customHeight="1">
      <c r="A19" s="8">
        <f t="shared" si="2"/>
        <v>4</v>
      </c>
      <c r="B19" s="20" t="s">
        <v>28</v>
      </c>
      <c r="C19" s="40">
        <v>115332</v>
      </c>
      <c r="D19" s="40">
        <v>114911</v>
      </c>
      <c r="E19" s="41">
        <f t="shared" si="0"/>
        <v>0.99634966878229803</v>
      </c>
      <c r="F19" s="41">
        <f t="shared" si="1"/>
        <v>1.2426437987304402</v>
      </c>
      <c r="G19" s="29">
        <v>92473</v>
      </c>
    </row>
    <row r="20" spans="1:9" s="5" customFormat="1" ht="20.100000000000001" customHeight="1">
      <c r="A20" s="8">
        <f t="shared" si="2"/>
        <v>5</v>
      </c>
      <c r="B20" s="20" t="s">
        <v>29</v>
      </c>
      <c r="C20" s="40">
        <v>60737</v>
      </c>
      <c r="D20" s="40">
        <v>59115</v>
      </c>
      <c r="E20" s="41">
        <f t="shared" si="0"/>
        <v>0.97329469680754732</v>
      </c>
      <c r="F20" s="41">
        <f t="shared" si="1"/>
        <v>1.2029669725890804</v>
      </c>
      <c r="G20" s="29">
        <v>49141</v>
      </c>
    </row>
    <row r="21" spans="1:9" s="5" customFormat="1" ht="20.100000000000001" customHeight="1">
      <c r="A21" s="8">
        <f t="shared" si="2"/>
        <v>6</v>
      </c>
      <c r="B21" s="20" t="s">
        <v>30</v>
      </c>
      <c r="C21" s="40">
        <v>29929</v>
      </c>
      <c r="D21" s="40">
        <v>22886</v>
      </c>
      <c r="E21" s="41">
        <f t="shared" si="0"/>
        <v>0.76467640081526278</v>
      </c>
      <c r="F21" s="41">
        <f t="shared" si="1"/>
        <v>1.1992873237960489</v>
      </c>
      <c r="G21" s="29">
        <v>19083</v>
      </c>
    </row>
    <row r="22" spans="1:9" s="5" customFormat="1" ht="20.100000000000001" customHeight="1">
      <c r="A22" s="8">
        <f t="shared" si="2"/>
        <v>7</v>
      </c>
      <c r="B22" s="20" t="s">
        <v>31</v>
      </c>
      <c r="C22" s="40">
        <v>32939</v>
      </c>
      <c r="D22" s="43">
        <v>37324</v>
      </c>
      <c r="E22" s="41">
        <f t="shared" si="0"/>
        <v>1.1331248671787244</v>
      </c>
      <c r="F22" s="41">
        <f t="shared" si="1"/>
        <v>0.80996506152210235</v>
      </c>
      <c r="G22" s="29">
        <v>46081</v>
      </c>
    </row>
    <row r="23" spans="1:9" s="5" customFormat="1" ht="20.100000000000001" customHeight="1">
      <c r="A23" s="8">
        <f t="shared" si="2"/>
        <v>8</v>
      </c>
      <c r="B23" s="20" t="s">
        <v>32</v>
      </c>
      <c r="C23" s="40">
        <v>549643</v>
      </c>
      <c r="D23" s="43">
        <v>773607</v>
      </c>
      <c r="E23" s="41">
        <f t="shared" si="0"/>
        <v>1.4074717589417132</v>
      </c>
      <c r="F23" s="41">
        <f t="shared" si="1"/>
        <v>1.3559492259801447</v>
      </c>
      <c r="G23" s="29">
        <v>570528</v>
      </c>
    </row>
    <row r="24" spans="1:9" s="5" customFormat="1" ht="35.25" customHeight="1">
      <c r="A24" s="8">
        <f t="shared" si="2"/>
        <v>9</v>
      </c>
      <c r="B24" s="21" t="s">
        <v>33</v>
      </c>
      <c r="C24" s="40">
        <v>933269</v>
      </c>
      <c r="D24" s="40">
        <v>2515304</v>
      </c>
      <c r="E24" s="41">
        <f t="shared" si="0"/>
        <v>2.6951543445673218</v>
      </c>
      <c r="F24" s="41">
        <f t="shared" si="1"/>
        <v>1.7881519923221838</v>
      </c>
      <c r="G24" s="29">
        <v>1406650</v>
      </c>
    </row>
    <row r="25" spans="1:9" s="5" customFormat="1" ht="20.100000000000001" customHeight="1">
      <c r="A25" s="8">
        <f t="shared" si="2"/>
        <v>10</v>
      </c>
      <c r="B25" s="20" t="s">
        <v>21</v>
      </c>
      <c r="C25" s="40">
        <v>237280</v>
      </c>
      <c r="D25" s="40">
        <v>532594</v>
      </c>
      <c r="E25" s="41">
        <f t="shared" si="0"/>
        <v>2.2445802427511801</v>
      </c>
      <c r="F25" s="41">
        <f t="shared" si="1"/>
        <v>2.4528468726540877</v>
      </c>
      <c r="G25" s="29">
        <v>217133</v>
      </c>
    </row>
    <row r="26" spans="1:9" s="5" customFormat="1" ht="34.200000000000003" customHeight="1">
      <c r="A26" s="32" t="s">
        <v>7</v>
      </c>
      <c r="B26" s="33" t="s">
        <v>12</v>
      </c>
      <c r="C26" s="38">
        <v>525</v>
      </c>
      <c r="D26" s="38">
        <v>331</v>
      </c>
      <c r="E26" s="39">
        <f>D26/C26</f>
        <v>0.63047619047619052</v>
      </c>
      <c r="F26" s="39">
        <f>D26/G26</f>
        <v>0.91184573002754821</v>
      </c>
      <c r="G26" s="29">
        <v>363</v>
      </c>
    </row>
    <row r="27" spans="1:9" s="5" customFormat="1" ht="20.100000000000001" customHeight="1">
      <c r="A27" s="7" t="s">
        <v>8</v>
      </c>
      <c r="B27" s="12" t="s">
        <v>13</v>
      </c>
      <c r="C27" s="38">
        <v>1000</v>
      </c>
      <c r="D27" s="38">
        <v>2000</v>
      </c>
      <c r="E27" s="41"/>
      <c r="F27" s="41"/>
      <c r="G27" s="29">
        <v>2032</v>
      </c>
    </row>
    <row r="28" spans="1:9" s="5" customFormat="1" ht="23.25" customHeight="1">
      <c r="A28" s="7" t="s">
        <v>9</v>
      </c>
      <c r="B28" s="12" t="s">
        <v>14</v>
      </c>
      <c r="C28" s="38">
        <v>184785</v>
      </c>
      <c r="D28" s="38"/>
      <c r="E28" s="41"/>
      <c r="F28" s="41"/>
      <c r="G28" s="29"/>
    </row>
    <row r="29" spans="1:9" s="5" customFormat="1" ht="36.75" customHeight="1">
      <c r="A29" s="19" t="s">
        <v>5</v>
      </c>
      <c r="B29" s="22" t="s">
        <v>34</v>
      </c>
      <c r="C29" s="38">
        <f>SUM(C30:C32)</f>
        <v>3078512</v>
      </c>
      <c r="D29" s="38">
        <f>SUM(D30:D32)</f>
        <v>3183228</v>
      </c>
      <c r="E29" s="39">
        <f t="shared" ref="E29:E32" si="3">D29/C29</f>
        <v>1.0340151345845006</v>
      </c>
      <c r="F29" s="39">
        <f>D29/G29</f>
        <v>1.2966273809514111</v>
      </c>
      <c r="G29" s="29">
        <v>2455006</v>
      </c>
    </row>
    <row r="30" spans="1:9" s="23" customFormat="1" ht="20.100000000000001" customHeight="1">
      <c r="A30" s="9">
        <v>1</v>
      </c>
      <c r="B30" s="20" t="s">
        <v>35</v>
      </c>
      <c r="C30" s="44">
        <v>796966</v>
      </c>
      <c r="D30" s="44">
        <v>1283092</v>
      </c>
      <c r="E30" s="41">
        <f t="shared" si="3"/>
        <v>1.6099708143132831</v>
      </c>
      <c r="F30" s="41">
        <f>D30/G30</f>
        <v>1.2415629605331273</v>
      </c>
      <c r="G30" s="29">
        <v>1033449</v>
      </c>
    </row>
    <row r="31" spans="1:9" s="24" customFormat="1" ht="20.100000000000001" customHeight="1">
      <c r="A31" s="9">
        <v>2</v>
      </c>
      <c r="B31" s="20" t="s">
        <v>36</v>
      </c>
      <c r="C31" s="44">
        <v>2177526</v>
      </c>
      <c r="D31" s="44">
        <f>1900136-D32</f>
        <v>1500136</v>
      </c>
      <c r="E31" s="41">
        <f t="shared" si="3"/>
        <v>0.68891760649471001</v>
      </c>
      <c r="F31" s="41">
        <f>D31/G31</f>
        <v>1.4684799771329451</v>
      </c>
      <c r="G31" s="30">
        <v>1021557</v>
      </c>
    </row>
    <row r="32" spans="1:9" s="23" customFormat="1" ht="20.100000000000001" customHeight="1">
      <c r="A32" s="18">
        <v>3</v>
      </c>
      <c r="B32" s="13" t="s">
        <v>37</v>
      </c>
      <c r="C32" s="45">
        <v>104020</v>
      </c>
      <c r="D32" s="45">
        <v>400000</v>
      </c>
      <c r="E32" s="46">
        <f t="shared" si="3"/>
        <v>3.8454143433955008</v>
      </c>
      <c r="F32" s="46">
        <f>D32/G32</f>
        <v>1</v>
      </c>
      <c r="G32" s="29">
        <v>400000</v>
      </c>
      <c r="I32" s="34"/>
    </row>
    <row r="33" spans="1:6" ht="19.5" customHeight="1">
      <c r="A33" s="10"/>
      <c r="B33" s="10"/>
      <c r="C33" s="5"/>
      <c r="D33" s="5"/>
      <c r="E33" s="25"/>
      <c r="F33" s="25"/>
    </row>
    <row r="34" spans="1:6" ht="18.75" customHeight="1">
      <c r="A34" s="10"/>
      <c r="B34" s="10"/>
      <c r="C34" s="5"/>
      <c r="D34" s="5"/>
    </row>
    <row r="35" spans="1:6" ht="18">
      <c r="A35" s="5"/>
      <c r="B35" s="5"/>
      <c r="C35" s="5"/>
      <c r="D35" s="5"/>
    </row>
    <row r="36" spans="1:6" ht="18">
      <c r="A36" s="5"/>
      <c r="B36" s="5"/>
      <c r="C36" s="5"/>
      <c r="D36" s="5"/>
    </row>
    <row r="37" spans="1:6" ht="18">
      <c r="A37" s="5"/>
      <c r="B37" s="5"/>
      <c r="C37" s="5"/>
      <c r="D37" s="5"/>
    </row>
    <row r="38" spans="1:6" ht="18">
      <c r="A38" s="5"/>
      <c r="B38" s="5"/>
      <c r="C38" s="5"/>
      <c r="D38" s="5"/>
    </row>
  </sheetData>
  <mergeCells count="9">
    <mergeCell ref="D1:F1"/>
    <mergeCell ref="A3:F3"/>
    <mergeCell ref="A4:F4"/>
    <mergeCell ref="D5:F5"/>
    <mergeCell ref="A6:A7"/>
    <mergeCell ref="B6:B7"/>
    <mergeCell ref="C6:C7"/>
    <mergeCell ref="D6:D7"/>
    <mergeCell ref="E6:F6"/>
  </mergeCells>
  <pageMargins left="0.43" right="0.2" top="0.37" bottom="0.27" header="0.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AD773C08-F1C5-4CF0-A3E3-9CDC3EAC21D4}">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Ms. Vu Thanh Tam</cp:lastModifiedBy>
  <cp:lastPrinted>2026-01-13T08:12:33Z</cp:lastPrinted>
  <dcterms:created xsi:type="dcterms:W3CDTF">2018-08-22T07:49:45Z</dcterms:created>
  <dcterms:modified xsi:type="dcterms:W3CDTF">2026-01-13T08:12:41Z</dcterms:modified>
</cp:coreProperties>
</file>