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NAM 2025\11. CONG KHAI NGAN SACH\2. Cong khai thuc hien năm 2025\3. Quy 3\"/>
    </mc:Choice>
  </mc:AlternateContent>
  <xr:revisionPtr revIDLastSave="0" documentId="13_ncr:1_{518C265C-604F-4511-A5A3-ECE30C66692B}" xr6:coauthVersionLast="47" xr6:coauthVersionMax="47" xr10:uidLastSave="{00000000-0000-0000-0000-000000000000}"/>
  <bookViews>
    <workbookView xWindow="-108" yWindow="-108" windowWidth="23256" windowHeight="12456" xr2:uid="{00000000-000D-0000-FFFF-FFFF00000000}"/>
  </bookViews>
  <sheets>
    <sheet name="Sheet1" sheetId="1" r:id="rId1"/>
  </sheets>
  <definedNames>
    <definedName name="_xlnm.Print_Area" localSheetId="0">Sheet1!$A$1:$F$32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 i="1" l="1"/>
  <c r="D8" i="1" l="1"/>
  <c r="D31" i="1"/>
  <c r="D29" i="1" s="1"/>
  <c r="C11" i="1"/>
  <c r="C10" i="1" s="1"/>
  <c r="C9" i="1" s="1"/>
  <c r="C8" i="1" s="1"/>
  <c r="C29" i="1"/>
  <c r="D10" i="1"/>
  <c r="D9" i="1" s="1"/>
  <c r="I32" i="1" l="1"/>
  <c r="F32" i="1"/>
  <c r="F31" i="1"/>
  <c r="F30" i="1"/>
  <c r="F22" i="1" l="1"/>
  <c r="E32" i="1" l="1"/>
  <c r="E30" i="1"/>
  <c r="F26" i="1"/>
  <c r="E26" i="1"/>
  <c r="F25" i="1"/>
  <c r="E25" i="1"/>
  <c r="F24" i="1"/>
  <c r="E24" i="1"/>
  <c r="F21" i="1"/>
  <c r="E21" i="1"/>
  <c r="F20" i="1"/>
  <c r="E20" i="1"/>
  <c r="F19" i="1"/>
  <c r="E19" i="1"/>
  <c r="F18" i="1"/>
  <c r="E18" i="1"/>
  <c r="F17" i="1"/>
  <c r="E17" i="1"/>
  <c r="F16" i="1"/>
  <c r="E16" i="1"/>
  <c r="F14" i="1"/>
  <c r="E14" i="1"/>
  <c r="F11" i="1"/>
  <c r="F10" i="1" l="1"/>
  <c r="E22" i="1" l="1"/>
  <c r="E11" i="1"/>
  <c r="F9" i="1" l="1"/>
  <c r="E9" i="1"/>
  <c r="F23" i="1"/>
  <c r="E23" i="1"/>
  <c r="E10" i="1"/>
  <c r="A17" i="1"/>
  <c r="A18" i="1" s="1"/>
  <c r="A19" i="1" s="1"/>
  <c r="A20" i="1" s="1"/>
  <c r="A21" i="1" s="1"/>
  <c r="A22" i="1" s="1"/>
  <c r="A23" i="1" s="1"/>
  <c r="A24" i="1" s="1"/>
  <c r="A25" i="1" s="1"/>
  <c r="E8" i="1"/>
  <c r="F29" i="1"/>
  <c r="E29" i="1"/>
  <c r="E31" i="1" l="1"/>
</calcChain>
</file>

<file path=xl/sharedStrings.xml><?xml version="1.0" encoding="utf-8"?>
<sst xmlns="http://schemas.openxmlformats.org/spreadsheetml/2006/main" count="44" uniqueCount="43">
  <si>
    <t>UBND TỈNH, THÀNH PHỐ…</t>
  </si>
  <si>
    <t>Đơn vị: Triệu đồng</t>
  </si>
  <si>
    <t>STT</t>
  </si>
  <si>
    <t>NỘI DUNG</t>
  </si>
  <si>
    <t>A</t>
  </si>
  <si>
    <t>B</t>
  </si>
  <si>
    <t>I</t>
  </si>
  <si>
    <t>III</t>
  </si>
  <si>
    <t>IV</t>
  </si>
  <si>
    <t>V</t>
  </si>
  <si>
    <t>TỔNG CHI NSĐP</t>
  </si>
  <si>
    <t>Chi thường xuyên</t>
  </si>
  <si>
    <t>Chi trả nợ lãi các khoản do chính quyền địa phương vay</t>
  </si>
  <si>
    <t>Chi bổ sung quỹ dự trữ tài chính</t>
  </si>
  <si>
    <t>Dự phòng ngân sách</t>
  </si>
  <si>
    <t>Chi đầu tư phát triển</t>
  </si>
  <si>
    <t>Chi đầu tư cho các dự án</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</si>
  <si>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</si>
  <si>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</si>
  <si>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</si>
  <si>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giáo dục - đào tạo và dạy nghề</t>
  </si>
  <si>
    <t>Chi khoa học và công nghệ</t>
  </si>
  <si>
    <t>Chi bảo đảm xã hội</t>
  </si>
  <si>
    <t>DỰ TOÁN NĂM</t>
  </si>
  <si>
    <t>SO SÁNH ƯỚC THỰC HIỆN VỚI (%)</t>
  </si>
  <si>
    <t>CÙNG KỲ NĂM TRƯỚC</t>
  </si>
  <si>
    <t>Biểu số 61/CK-NSNN</t>
  </si>
  <si>
    <t>CHI CÂN ĐỐI NSĐP</t>
  </si>
  <si>
    <t>Chi sự nghiệp y tế, dân số và gia đình</t>
  </si>
  <si>
    <t>Chi sự nghiệp văn hóa thông tin</t>
  </si>
  <si>
    <t>Chi sự nghiệp phát thanh, truyền hình</t>
  </si>
  <si>
    <t>Chi sự nghiệp thể dục thể thao</t>
  </si>
  <si>
    <t>Chi sự nghiệp bảo vệ môi trường</t>
  </si>
  <si>
    <t>Chi sự nghiệp kinh tế</t>
  </si>
  <si>
    <t>Chi hoạt động của cơ quan quản lý hành chính, đảng, đoàn thể</t>
  </si>
  <si>
    <t>CHI TỪ NGUỒN BỔ SUNG CÓ MỤC TIÊU TỪ NSTW CHO NSĐP</t>
  </si>
  <si>
    <t>Chương trình mục tiêu quốc gia</t>
  </si>
  <si>
    <t>Cho các chương trình dự án quan trọng vốn đầu tư</t>
  </si>
  <si>
    <t>Cho các nhiệm vụ, chính sách kinh phí thường xuyên</t>
  </si>
  <si>
    <t>II</t>
  </si>
  <si>
    <t>ƯỚC THỰC HIỆN 9 THÁNG</t>
  </si>
  <si>
    <t>ƯỚC THỰC HIỆN CHI NGÂN SÁCH ĐỊA PHƯƠNG 9 THÁNG NĂM 2025</t>
  </si>
  <si>
    <t>(Kèm theo Báo cáo số         /BC-STC ngày        /10/2025 của Sở Tài chính tỉnh Lai Châu)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</si>
</sst>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_(* #,##0.00_);_(* \(#,##0.00\);_(* &quot;-&quot;??_);_(@_)"/>
    <numFmt numFmtId="166" formatCode="#,###;\-#,###;&quot;&quot;;_(@_)"/>
    <numFmt numFmtId="167" formatCode="_(* #,##0_);_(* \(#,##0\);_(* &quot;-&quot;??_);_(@_)"/>
  </numFmts>
  <fonts count="25">
    <font>
      <sz val="11"/>
      <color theme="1"/>
      <name val="Calibri"/>
      <family val="2"/>
      <scheme val="minor"/>
    </font>
    <font>
      <sz val="12"/>
      <name val=".VnArial Narrow"/>
      <family val="2"/>
    </font>
    <font>
      <sz val="12"/>
      <name val=".VnArial Narrow"/>
      <family val="2"/>
    </font>
    <font>
      <b/>
      <sz val="12"/>
      <name val="Times New Roman"/>
      <family val="1"/>
      <charset val="163"/>
    </font>
    <font>
      <sz val="12"/>
      <name val="Times New Roman"/>
      <family val="1"/>
    </font>
    <font>
      <b/>
      <sz val="12"/>
      <name val="Times New Roman"/>
      <family val="1"/>
    </font>
    <font>
      <i/>
      <sz val="12"/>
      <name val="Times New Roman"/>
      <family val="1"/>
    </font>
    <font>
      <b/>
      <sz val="10"/>
      <name val="Times New Roman"/>
      <family val="1"/>
    </font>
    <font>
      <sz val="13"/>
      <name val="Times New Roman"/>
      <family val="1"/>
    </font>
    <font>
      <b/>
      <sz val="14"/>
      <name val="Times New Roman"/>
      <family val="1"/>
    </font>
    <font>
      <i/>
      <sz val="14"/>
      <name val="Times New Roman"/>
      <family val="1"/>
    </font>
    <font>
      <sz val="14"/>
      <name val="Times New Roman"/>
      <family val="1"/>
    </font>
    <font>
      <sz val="12"/>
      <name val=".VnTime"/>
      <family val="2"/>
    </font>
    <font>
      <sz val="10"/>
      <name val="Arial"/>
      <family val="2"/>
      <charset val="163"/>
    </font>
    <font>
      <sz val="12"/>
      <name val="Times New Roman"/>
      <family val="1"/>
      <charset val="163"/>
    </font>
    <font>
      <sz val="13"/>
      <name val=".VnTime"/>
      <family val="2"/>
    </font>
    <font>
      <b/>
      <sz val="12"/>
      <name val="Times New Roman h"/>
    </font>
    <font>
      <sz val="11"/>
      <name val="Times New Roman"/>
      <family val="1"/>
      <charset val="163"/>
    </font>
    <font>
      <sz val="14"/>
      <name val="Times New Roman"/>
      <family val="1"/>
      <charset val="163"/>
    </font>
    <font>
      <i/>
      <sz val="14"/>
      <name val="Times New Roman"/>
      <family val="1"/>
      <charset val="163"/>
    </font>
    <font>
      <i/>
      <sz val="11"/>
      <name val="Times New Roman"/>
      <family val="1"/>
    </font>
    <font>
      <sz val="11"/>
      <color theme="1"/>
      <name val="Calibri"/>
      <family val="2"/>
      <charset val="163"/>
      <scheme val="minor"/>
    </font>
    <font>
      <b/>
      <sz val="12"/>
      <color theme="0"/>
      <name val="Times New Roman"/>
      <family val="1"/>
    </font>
    <font>
      <sz val="11"/>
      <color theme="1"/>
      <name val="Calibri"/>
      <family val="2"/>
      <scheme val="minor"/>
    </font>
    <font>
      <sz val="11"/>
      <name val="Times New Roman"/>
      <family val="1"/>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3">
    <xf numFmtId="0" fontId="0" fillId="0" borderId="0"/>
    <xf numFmtId="165" fontId="17" fillId="0" borderId="0" applyFont="0" applyFill="0" applyBorder="0" applyAlignment="0" applyProtection="0"/>
    <xf numFmtId="164" fontId="17" fillId="0" borderId="0" applyFont="0" applyFill="0" applyBorder="0" applyAlignment="0" applyProtection="0"/>
    <xf numFmtId="166" fontId="15" fillId="0" borderId="0" applyFont="0" applyFill="0" applyBorder="0" applyAlignment="0" applyProtection="0"/>
    <xf numFmtId="0" fontId="12" fillId="0" borderId="0"/>
    <xf numFmtId="0" fontId="13" fillId="0" borderId="0"/>
    <xf numFmtId="0" fontId="2" fillId="0" borderId="0"/>
    <xf numFmtId="0" fontId="21" fillId="0" borderId="0"/>
    <xf numFmtId="0" fontId="12" fillId="0" borderId="0"/>
    <xf numFmtId="0" fontId="17" fillId="0" borderId="0"/>
    <xf numFmtId="0" fontId="1" fillId="0" borderId="0"/>
    <xf numFmtId="165" fontId="23" fillId="0" borderId="0" applyFont="0" applyFill="0" applyBorder="0" applyAlignment="0" applyProtection="0"/>
    <xf numFmtId="9" fontId="23" fillId="0" borderId="0" applyFont="0" applyFill="0" applyBorder="0" applyAlignment="0" applyProtection="0"/>
  </cellStyleXfs>
  <cellXfs count="60">
    <xf numFmtId="0" fontId="0" fillId="0" borderId="0" xfId="0"/>
    <xf numFmtId="0" fontId="7" fillId="0" borderId="1" xfId="6" applyFont="1" applyBorder="1" applyAlignment="1">
      <alignment horizontal="center" vertical="center" wrapText="1"/>
    </xf>
    <xf numFmtId="14" fontId="7" fillId="0" borderId="1" xfId="6" applyNumberFormat="1" applyFont="1" applyBorder="1" applyAlignment="1">
      <alignment horizontal="center" vertical="center" wrapText="1"/>
    </xf>
    <xf numFmtId="0" fontId="5" fillId="0" borderId="0" xfId="0" applyFont="1"/>
    <xf numFmtId="0" fontId="4" fillId="0" borderId="0" xfId="0" applyFont="1" applyAlignment="1">
      <alignment horizontal="right"/>
    </xf>
    <xf numFmtId="0" fontId="4" fillId="0" borderId="0" xfId="0" applyFont="1"/>
    <xf numFmtId="0" fontId="10" fillId="0" borderId="0" xfId="0" applyFont="1" applyAlignment="1">
      <alignment horizontal="left"/>
    </xf>
    <xf numFmtId="0" fontId="11" fillId="0" borderId="0" xfId="0" applyFont="1"/>
    <xf numFmtId="0" fontId="5" fillId="0" borderId="2" xfId="0" applyFont="1" applyBorder="1" applyAlignment="1">
      <alignment horizontal="center"/>
    </xf>
    <xf numFmtId="0" fontId="5" fillId="0" borderId="3" xfId="0" applyFont="1" applyBorder="1" applyAlignment="1">
      <alignment horizontal="center"/>
    </xf>
    <xf numFmtId="0" fontId="4" fillId="0" borderId="3" xfId="0" applyFont="1" applyBorder="1" applyAlignment="1">
      <alignment horizontal="center"/>
    </xf>
    <xf numFmtId="0" fontId="14" fillId="0" borderId="3" xfId="0" applyFont="1" applyBorder="1" applyAlignment="1">
      <alignment horizontal="center"/>
    </xf>
    <xf numFmtId="0" fontId="10" fillId="0" borderId="0" xfId="0" applyFont="1"/>
    <xf numFmtId="0" fontId="4" fillId="0" borderId="3" xfId="0" applyFont="1" applyBorder="1"/>
    <xf numFmtId="0" fontId="5" fillId="0" borderId="3" xfId="0" applyFont="1" applyBorder="1"/>
    <xf numFmtId="0" fontId="4" fillId="0" borderId="4" xfId="0" applyFont="1" applyBorder="1"/>
    <xf numFmtId="0" fontId="9" fillId="0" borderId="0" xfId="0" applyFont="1" applyAlignment="1">
      <alignment horizontal="centerContinuous"/>
    </xf>
    <xf numFmtId="0" fontId="8" fillId="0" borderId="0" xfId="0" applyFont="1"/>
    <xf numFmtId="0" fontId="4" fillId="0" borderId="3" xfId="0" applyFont="1" applyBorder="1" applyAlignment="1">
      <alignment horizontal="center" vertical="center"/>
    </xf>
    <xf numFmtId="0" fontId="5" fillId="0" borderId="2" xfId="0" applyFont="1" applyBorder="1"/>
    <xf numFmtId="0" fontId="4" fillId="0" borderId="4" xfId="0" applyFont="1" applyBorder="1" applyAlignment="1">
      <alignment horizontal="center"/>
    </xf>
    <xf numFmtId="0" fontId="5" fillId="0" borderId="3" xfId="0" applyFont="1" applyBorder="1" applyAlignment="1">
      <alignment horizontal="center" vertical="center"/>
    </xf>
    <xf numFmtId="0" fontId="14" fillId="0" borderId="3" xfId="0" applyFont="1" applyBorder="1"/>
    <xf numFmtId="0" fontId="4" fillId="0" borderId="3" xfId="0" applyFont="1" applyBorder="1" applyAlignment="1">
      <alignment horizontal="left" wrapText="1"/>
    </xf>
    <xf numFmtId="0" fontId="16" fillId="0" borderId="3" xfId="0" applyFont="1" applyBorder="1" applyAlignment="1">
      <alignment wrapText="1"/>
    </xf>
    <xf numFmtId="0" fontId="18" fillId="0" borderId="0" xfId="0" applyFont="1"/>
    <xf numFmtId="0" fontId="19" fillId="0" borderId="0" xfId="0" applyFont="1"/>
    <xf numFmtId="0" fontId="11" fillId="0" borderId="0" xfId="0" applyFont="1" applyAlignment="1">
      <alignment horizontal="right"/>
    </xf>
    <xf numFmtId="0" fontId="5" fillId="0" borderId="0" xfId="0" applyFont="1" applyAlignment="1">
      <alignment horizontal="center"/>
    </xf>
    <xf numFmtId="0" fontId="22" fillId="0" borderId="0" xfId="0" applyFont="1"/>
    <xf numFmtId="0" fontId="24" fillId="0" borderId="0" xfId="0" applyFont="1"/>
    <xf numFmtId="167" fontId="24" fillId="0" borderId="0" xfId="11" applyNumberFormat="1" applyFont="1" applyFill="1"/>
    <xf numFmtId="167" fontId="20" fillId="0" borderId="0" xfId="11" applyNumberFormat="1" applyFont="1" applyFill="1"/>
    <xf numFmtId="0" fontId="6" fillId="0" borderId="0" xfId="0" applyFont="1" applyAlignment="1">
      <alignment vertical="center" wrapText="1"/>
    </xf>
    <xf numFmtId="0" fontId="3" fillId="0" borderId="3" xfId="0" applyFont="1" applyBorder="1" applyAlignment="1">
      <alignment horizontal="center" vertical="center" wrapText="1"/>
    </xf>
    <xf numFmtId="0" fontId="3" fillId="0" borderId="3" xfId="0" applyFont="1" applyBorder="1" applyAlignment="1">
      <alignment horizontal="left" vertical="center" wrapText="1"/>
    </xf>
    <xf numFmtId="3" fontId="18" fillId="0" borderId="0" xfId="0" applyNumberFormat="1" applyFont="1"/>
    <xf numFmtId="0" fontId="4" fillId="0" borderId="3" xfId="0" applyFont="1" applyBorder="1" applyAlignment="1">
      <alignment horizontal="left" vertical="center" wrapText="1"/>
    </xf>
    <xf numFmtId="0" fontId="5" fillId="0" borderId="0" xfId="0" applyFont="1" applyAlignment="1">
      <alignment horizontal="center"/>
    </xf>
    <xf numFmtId="0" fontId="5" fillId="0" borderId="0" xfId="0" applyFont="1" applyAlignment="1">
      <alignment horizontal="center" wrapText="1"/>
    </xf>
    <xf numFmtId="0" fontId="6" fillId="0" borderId="0" xfId="0" applyFont="1" applyAlignment="1">
      <alignment horizontal="center" vertical="center" wrapText="1"/>
    </xf>
    <xf numFmtId="0" fontId="20" fillId="0" borderId="0" xfId="0" applyFont="1" applyAlignment="1">
      <alignment horizontal="right"/>
    </xf>
    <xf numFmtId="0" fontId="3"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6" applyFont="1" applyBorder="1" applyAlignment="1">
      <alignment horizontal="center" vertical="center" wrapText="1"/>
    </xf>
    <xf numFmtId="0" fontId="7" fillId="0" borderId="1" xfId="6" applyFont="1" applyBorder="1" applyAlignment="1">
      <alignment horizontal="center" vertical="center" wrapText="1"/>
    </xf>
    <xf numFmtId="0" fontId="7" fillId="0" borderId="8" xfId="6" applyFont="1" applyBorder="1" applyAlignment="1">
      <alignment horizontal="center" vertical="center" wrapText="1"/>
    </xf>
    <xf numFmtId="0" fontId="7" fillId="0" borderId="9" xfId="6" applyFont="1" applyBorder="1" applyAlignment="1">
      <alignment horizontal="center" vertical="center" wrapText="1"/>
    </xf>
    <xf numFmtId="167" fontId="5" fillId="0" borderId="2" xfId="11" applyNumberFormat="1" applyFont="1" applyFill="1" applyBorder="1" applyAlignment="1">
      <alignment horizontal="center" vertical="center"/>
    </xf>
    <xf numFmtId="9" fontId="5" fillId="0" borderId="2" xfId="12" applyFont="1" applyFill="1" applyBorder="1" applyAlignment="1">
      <alignment horizontal="center" vertical="center"/>
    </xf>
    <xf numFmtId="167" fontId="5" fillId="0" borderId="3" xfId="11" applyNumberFormat="1" applyFont="1" applyFill="1" applyBorder="1" applyAlignment="1">
      <alignment horizontal="center" vertical="center"/>
    </xf>
    <xf numFmtId="9" fontId="5" fillId="0" borderId="3" xfId="12" applyFont="1" applyFill="1" applyBorder="1" applyAlignment="1">
      <alignment horizontal="center" vertical="center"/>
    </xf>
    <xf numFmtId="167" fontId="4" fillId="0" borderId="3" xfId="11" applyNumberFormat="1" applyFont="1" applyFill="1" applyBorder="1" applyAlignment="1">
      <alignment horizontal="center" vertical="center"/>
    </xf>
    <xf numFmtId="9" fontId="4" fillId="0" borderId="3" xfId="12" applyFont="1" applyFill="1" applyBorder="1" applyAlignment="1">
      <alignment horizontal="center" vertical="center"/>
    </xf>
    <xf numFmtId="167" fontId="6" fillId="0" borderId="3" xfId="11" applyNumberFormat="1" applyFont="1" applyFill="1" applyBorder="1" applyAlignment="1">
      <alignment horizontal="center" vertical="center"/>
    </xf>
    <xf numFmtId="167" fontId="4" fillId="2" borderId="3" xfId="11" applyNumberFormat="1" applyFont="1" applyFill="1" applyBorder="1" applyAlignment="1">
      <alignment horizontal="center" vertical="center"/>
    </xf>
    <xf numFmtId="167" fontId="14" fillId="0" borderId="3" xfId="11" applyNumberFormat="1" applyFont="1" applyFill="1" applyBorder="1" applyAlignment="1">
      <alignment horizontal="center" vertical="center"/>
    </xf>
    <xf numFmtId="167" fontId="14" fillId="0" borderId="4" xfId="11" applyNumberFormat="1" applyFont="1" applyFill="1" applyBorder="1" applyAlignment="1">
      <alignment horizontal="center" vertical="center"/>
    </xf>
    <xf numFmtId="9" fontId="4" fillId="0" borderId="4" xfId="12" applyFont="1" applyFill="1" applyBorder="1" applyAlignment="1">
      <alignment horizontal="center" vertical="center"/>
    </xf>
  </cellXfs>
  <cellStyles count="13">
    <cellStyle name="Comma" xfId="11" builtinId="3"/>
    <cellStyle name="Comma 2" xfId="1" xr:uid="{00000000-0005-0000-0000-000001000000}"/>
    <cellStyle name="Currency 2" xfId="2" xr:uid="{00000000-0005-0000-0000-000002000000}"/>
    <cellStyle name="HAI" xfId="3" xr:uid="{00000000-0005-0000-0000-000003000000}"/>
    <cellStyle name="Normal" xfId="0" builtinId="0"/>
    <cellStyle name="Normal 2" xfId="4" xr:uid="{00000000-0005-0000-0000-000005000000}"/>
    <cellStyle name="Normal 3" xfId="5" xr:uid="{00000000-0005-0000-0000-000006000000}"/>
    <cellStyle name="Normal 4" xfId="6" xr:uid="{00000000-0005-0000-0000-000007000000}"/>
    <cellStyle name="Normal 5" xfId="7" xr:uid="{00000000-0005-0000-0000-000008000000}"/>
    <cellStyle name="Normal 6" xfId="8" xr:uid="{00000000-0005-0000-0000-000009000000}"/>
    <cellStyle name="Normal 7" xfId="9" xr:uid="{00000000-0005-0000-0000-00000A000000}"/>
    <cellStyle name="Normal 8" xfId="10" xr:uid="{00000000-0005-0000-0000-00000B000000}"/>
    <cellStyle name="Percent" xfId="1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8"/>
  <sheetViews>
    <sheetView tabSelected="1" workbookViewId="0">
      <selection activeCell="B6" sqref="B6:B7"/>
    </sheetView>
  </sheetViews>
  <sheetFormatPr defaultColWidth="12.88671875" defaultRowHeight="15.6"/>
  <cols>
    <col min="1" max="1" width="6.21875" style="5" customWidth="1"/>
    <col min="2" max="2" width="50.21875" style="5" customWidth="1"/>
    <col min="3" max="3" width="12.77734375" style="5" customWidth="1"/>
    <col min="4" max="4" width="11.33203125" style="5" customWidth="1"/>
    <col min="5" max="6" width="8.21875" style="4" customWidth="1"/>
    <col min="7" max="7" width="12" style="30" hidden="1" customWidth="1"/>
    <col min="8" max="16384" width="12.88671875" style="5"/>
  </cols>
  <sheetData>
    <row r="1" spans="1:13" ht="21" customHeight="1">
      <c r="A1" s="29" t="s">
        <v>0</v>
      </c>
      <c r="B1" s="3"/>
      <c r="C1" s="4"/>
      <c r="D1" s="38" t="s">
        <v>26</v>
      </c>
      <c r="E1" s="38"/>
      <c r="F1" s="38"/>
    </row>
    <row r="2" spans="1:13" ht="4.5" customHeight="1">
      <c r="A2" s="3"/>
      <c r="B2" s="3"/>
      <c r="C2" s="4"/>
      <c r="D2" s="16"/>
      <c r="E2" s="28"/>
      <c r="F2" s="28"/>
    </row>
    <row r="3" spans="1:13">
      <c r="A3" s="39" t="s">
        <v>41</v>
      </c>
      <c r="B3" s="39"/>
      <c r="C3" s="39"/>
      <c r="D3" s="39"/>
      <c r="E3" s="39"/>
      <c r="F3" s="39"/>
    </row>
    <row r="4" spans="1:13">
      <c r="A4" s="40" t="s">
        <v>42</v>
      </c>
      <c r="B4" s="40"/>
      <c r="C4" s="40"/>
      <c r="D4" s="40"/>
      <c r="E4" s="40"/>
      <c r="F4" s="40"/>
      <c r="G4" s="33"/>
      <c r="H4" s="33"/>
      <c r="I4" s="33"/>
      <c r="J4" s="33"/>
      <c r="K4" s="33"/>
      <c r="L4" s="33"/>
      <c r="M4" s="33"/>
    </row>
    <row r="5" spans="1:13" ht="19.5" customHeight="1">
      <c r="A5" s="6"/>
      <c r="B5" s="6"/>
      <c r="C5" s="7"/>
      <c r="D5" s="41" t="s">
        <v>1</v>
      </c>
      <c r="E5" s="41"/>
      <c r="F5" s="41"/>
    </row>
    <row r="6" spans="1:13" s="17" customFormat="1" ht="43.5" customHeight="1">
      <c r="A6" s="42" t="s">
        <v>2</v>
      </c>
      <c r="B6" s="42" t="s">
        <v>3</v>
      </c>
      <c r="C6" s="43" t="s">
        <v>23</v>
      </c>
      <c r="D6" s="45" t="s">
        <v>40</v>
      </c>
      <c r="E6" s="47" t="s">
        <v>24</v>
      </c>
      <c r="F6" s="48"/>
      <c r="G6" s="30"/>
    </row>
    <row r="7" spans="1:13" s="17" customFormat="1" ht="49.5" customHeight="1">
      <c r="A7" s="42"/>
      <c r="B7" s="42"/>
      <c r="C7" s="44"/>
      <c r="D7" s="46"/>
      <c r="E7" s="1" t="s">
        <v>23</v>
      </c>
      <c r="F7" s="2" t="s">
        <v>25</v>
      </c>
      <c r="G7" s="30"/>
    </row>
    <row r="8" spans="1:13" s="7" customFormat="1" ht="20.100000000000001" customHeight="1">
      <c r="A8" s="8"/>
      <c r="B8" s="19" t="s">
        <v>10</v>
      </c>
      <c r="C8" s="49">
        <f>C9+C29</f>
        <v>12276234</v>
      </c>
      <c r="D8" s="49">
        <f>D9+D29+2252</f>
        <v>7812005</v>
      </c>
      <c r="E8" s="50">
        <f>D8/C8</f>
        <v>0.63635191378724132</v>
      </c>
      <c r="F8" s="50">
        <f>D8/G8</f>
        <v>1.2068492202603469</v>
      </c>
      <c r="G8" s="31">
        <v>6473058</v>
      </c>
    </row>
    <row r="9" spans="1:13" s="7" customFormat="1" ht="20.100000000000001" customHeight="1">
      <c r="A9" s="9" t="s">
        <v>4</v>
      </c>
      <c r="B9" s="14" t="s">
        <v>27</v>
      </c>
      <c r="C9" s="51">
        <f>C10+C14+C26+C27+C28+189245+3000</f>
        <v>9197722</v>
      </c>
      <c r="D9" s="51">
        <f>D10+D14+D26+D27+D28</f>
        <v>6238696</v>
      </c>
      <c r="E9" s="52">
        <f>D9/C9</f>
        <v>0.67828708021399209</v>
      </c>
      <c r="F9" s="52">
        <f>D9/G9</f>
        <v>1.3507410384822984</v>
      </c>
      <c r="G9" s="31">
        <v>4618721</v>
      </c>
    </row>
    <row r="10" spans="1:13" s="7" customFormat="1" ht="20.100000000000001" customHeight="1">
      <c r="A10" s="9" t="s">
        <v>6</v>
      </c>
      <c r="B10" s="14" t="s">
        <v>15</v>
      </c>
      <c r="C10" s="51">
        <f>SUM(C11:C13)</f>
        <v>861400</v>
      </c>
      <c r="D10" s="51">
        <f>SUM(D11:D13)</f>
        <v>282993</v>
      </c>
      <c r="E10" s="52">
        <f>D10/C10</f>
        <v>0.32852681680984441</v>
      </c>
      <c r="F10" s="52">
        <f>D10/G10</f>
        <v>0.99737433829800737</v>
      </c>
      <c r="G10" s="31">
        <v>283738</v>
      </c>
    </row>
    <row r="11" spans="1:13" s="7" customFormat="1" ht="21" customHeight="1">
      <c r="A11" s="10">
        <v>1</v>
      </c>
      <c r="B11" s="13" t="s">
        <v>16</v>
      </c>
      <c r="C11" s="53">
        <f>861400-7200</f>
        <v>854200</v>
      </c>
      <c r="D11" s="53">
        <v>282993</v>
      </c>
      <c r="E11" s="54">
        <f>D11/C11</f>
        <v>0.33129594942636387</v>
      </c>
      <c r="F11" s="54">
        <f>D11/G11</f>
        <v>0.99737433829800737</v>
      </c>
      <c r="G11" s="31">
        <v>283738</v>
      </c>
    </row>
    <row r="12" spans="1:13" s="12" customFormat="1" ht="75" customHeight="1">
      <c r="A12" s="18">
        <v>2</v>
      </c>
      <c r="B12" s="37" t="s">
        <v>17</v>
      </c>
      <c r="C12" s="53"/>
      <c r="D12" s="53"/>
      <c r="E12" s="54"/>
      <c r="F12" s="54"/>
      <c r="G12" s="32"/>
    </row>
    <row r="13" spans="1:13" s="7" customFormat="1" ht="20.100000000000001" customHeight="1">
      <c r="A13" s="10">
        <v>3</v>
      </c>
      <c r="B13" s="23" t="s">
        <v>18</v>
      </c>
      <c r="C13" s="53">
        <v>7200</v>
      </c>
      <c r="D13" s="53"/>
      <c r="E13" s="54"/>
      <c r="F13" s="54"/>
      <c r="G13" s="31"/>
    </row>
    <row r="14" spans="1:13" s="7" customFormat="1" ht="20.100000000000001" customHeight="1">
      <c r="A14" s="9" t="s">
        <v>39</v>
      </c>
      <c r="B14" s="14" t="s">
        <v>11</v>
      </c>
      <c r="C14" s="51">
        <v>7957767</v>
      </c>
      <c r="D14" s="51">
        <v>5955497</v>
      </c>
      <c r="E14" s="52">
        <f>D14/C14</f>
        <v>0.74838795858184837</v>
      </c>
      <c r="F14" s="52">
        <f>D14/G14</f>
        <v>1.3738956692332109</v>
      </c>
      <c r="G14" s="31">
        <v>4334752</v>
      </c>
    </row>
    <row r="15" spans="1:13" s="7" customFormat="1" ht="20.100000000000001" customHeight="1">
      <c r="A15" s="9"/>
      <c r="B15" s="22" t="s">
        <v>19</v>
      </c>
      <c r="C15" s="55"/>
      <c r="D15" s="55"/>
      <c r="E15" s="54"/>
      <c r="F15" s="54"/>
      <c r="G15" s="31"/>
    </row>
    <row r="16" spans="1:13" s="7" customFormat="1" ht="20.100000000000001" customHeight="1">
      <c r="A16" s="10">
        <v>1</v>
      </c>
      <c r="B16" s="22" t="s">
        <v>20</v>
      </c>
      <c r="C16" s="53">
        <v>3818947</v>
      </c>
      <c r="D16" s="53">
        <v>2406120</v>
      </c>
      <c r="E16" s="54">
        <f t="shared" ref="E16:E25" si="0">D16/C16</f>
        <v>0.63004802109063052</v>
      </c>
      <c r="F16" s="54">
        <f t="shared" ref="F16:F25" si="1">D16/G16</f>
        <v>1.1859771846325526</v>
      </c>
      <c r="G16" s="31">
        <v>2028808</v>
      </c>
    </row>
    <row r="17" spans="1:9" s="7" customFormat="1" ht="20.100000000000001" customHeight="1">
      <c r="A17" s="10">
        <f>A16+1</f>
        <v>2</v>
      </c>
      <c r="B17" s="22" t="s">
        <v>21</v>
      </c>
      <c r="C17" s="53">
        <v>13359</v>
      </c>
      <c r="D17" s="53">
        <v>9806</v>
      </c>
      <c r="E17" s="54">
        <f t="shared" si="0"/>
        <v>0.73403697881577967</v>
      </c>
      <c r="F17" s="54">
        <f t="shared" si="1"/>
        <v>0.77462674776838614</v>
      </c>
      <c r="G17" s="31">
        <v>12659</v>
      </c>
    </row>
    <row r="18" spans="1:9" s="7" customFormat="1" ht="20.100000000000001" customHeight="1">
      <c r="A18" s="10">
        <f t="shared" ref="A18:A25" si="2">A17+1</f>
        <v>3</v>
      </c>
      <c r="B18" s="22" t="s">
        <v>28</v>
      </c>
      <c r="C18" s="53">
        <v>1063833</v>
      </c>
      <c r="D18" s="53">
        <v>762908</v>
      </c>
      <c r="E18" s="54">
        <f t="shared" si="0"/>
        <v>0.71713135426331009</v>
      </c>
      <c r="F18" s="54">
        <f t="shared" si="1"/>
        <v>1.316582134086677</v>
      </c>
      <c r="G18" s="31">
        <v>579461</v>
      </c>
    </row>
    <row r="19" spans="1:9" s="7" customFormat="1" ht="20.100000000000001" customHeight="1">
      <c r="A19" s="10">
        <f t="shared" si="2"/>
        <v>4</v>
      </c>
      <c r="B19" s="22" t="s">
        <v>29</v>
      </c>
      <c r="C19" s="53">
        <v>115332</v>
      </c>
      <c r="D19" s="53">
        <v>63724</v>
      </c>
      <c r="E19" s="54">
        <f t="shared" si="0"/>
        <v>0.55252661880484166</v>
      </c>
      <c r="F19" s="54">
        <f t="shared" si="1"/>
        <v>1.1489875768558087</v>
      </c>
      <c r="G19" s="31">
        <v>55461</v>
      </c>
    </row>
    <row r="20" spans="1:9" s="7" customFormat="1" ht="20.100000000000001" customHeight="1">
      <c r="A20" s="10">
        <f t="shared" si="2"/>
        <v>5</v>
      </c>
      <c r="B20" s="22" t="s">
        <v>30</v>
      </c>
      <c r="C20" s="53">
        <v>60737</v>
      </c>
      <c r="D20" s="53">
        <v>37216</v>
      </c>
      <c r="E20" s="54">
        <f t="shared" si="0"/>
        <v>0.61274017485223176</v>
      </c>
      <c r="F20" s="54">
        <f t="shared" si="1"/>
        <v>1.0426402196447582</v>
      </c>
      <c r="G20" s="31">
        <v>35694</v>
      </c>
    </row>
    <row r="21" spans="1:9" s="7" customFormat="1" ht="20.100000000000001" customHeight="1">
      <c r="A21" s="10">
        <f t="shared" si="2"/>
        <v>6</v>
      </c>
      <c r="B21" s="22" t="s">
        <v>31</v>
      </c>
      <c r="C21" s="53">
        <v>29929</v>
      </c>
      <c r="D21" s="53">
        <v>15186</v>
      </c>
      <c r="E21" s="54">
        <f t="shared" si="0"/>
        <v>0.50740084867519797</v>
      </c>
      <c r="F21" s="54">
        <f t="shared" si="1"/>
        <v>1.0454357703428336</v>
      </c>
      <c r="G21" s="31">
        <v>14526</v>
      </c>
    </row>
    <row r="22" spans="1:9" s="7" customFormat="1" ht="20.100000000000001" customHeight="1">
      <c r="A22" s="10">
        <f t="shared" si="2"/>
        <v>7</v>
      </c>
      <c r="B22" s="22" t="s">
        <v>32</v>
      </c>
      <c r="C22" s="53">
        <v>32939</v>
      </c>
      <c r="D22" s="56">
        <v>25888</v>
      </c>
      <c r="E22" s="54">
        <f t="shared" si="0"/>
        <v>0.78593764230850971</v>
      </c>
      <c r="F22" s="54">
        <f t="shared" si="1"/>
        <v>0.89553064895530654</v>
      </c>
      <c r="G22" s="31">
        <v>28908</v>
      </c>
    </row>
    <row r="23" spans="1:9" s="7" customFormat="1" ht="20.100000000000001" customHeight="1">
      <c r="A23" s="10">
        <f t="shared" si="2"/>
        <v>8</v>
      </c>
      <c r="B23" s="22" t="s">
        <v>33</v>
      </c>
      <c r="C23" s="53">
        <v>549643</v>
      </c>
      <c r="D23" s="56">
        <v>439643</v>
      </c>
      <c r="E23" s="54">
        <f t="shared" si="0"/>
        <v>0.79987009749964977</v>
      </c>
      <c r="F23" s="54">
        <f t="shared" si="1"/>
        <v>1.4610108435216356</v>
      </c>
      <c r="G23" s="31">
        <v>300917</v>
      </c>
    </row>
    <row r="24" spans="1:9" s="7" customFormat="1" ht="35.25" customHeight="1">
      <c r="A24" s="10">
        <f t="shared" si="2"/>
        <v>9</v>
      </c>
      <c r="B24" s="23" t="s">
        <v>34</v>
      </c>
      <c r="C24" s="53">
        <v>933269</v>
      </c>
      <c r="D24" s="53">
        <v>1612723</v>
      </c>
      <c r="E24" s="54">
        <f t="shared" si="0"/>
        <v>1.728036611094979</v>
      </c>
      <c r="F24" s="54">
        <f t="shared" si="1"/>
        <v>1.7494267012923899</v>
      </c>
      <c r="G24" s="31">
        <v>921858</v>
      </c>
    </row>
    <row r="25" spans="1:9" s="7" customFormat="1" ht="20.100000000000001" customHeight="1">
      <c r="A25" s="10">
        <f t="shared" si="2"/>
        <v>10</v>
      </c>
      <c r="B25" s="22" t="s">
        <v>22</v>
      </c>
      <c r="C25" s="53">
        <v>237280</v>
      </c>
      <c r="D25" s="53">
        <v>325254</v>
      </c>
      <c r="E25" s="54">
        <f t="shared" si="0"/>
        <v>1.3707602832097101</v>
      </c>
      <c r="F25" s="54">
        <f t="shared" si="1"/>
        <v>2.1885530494697742</v>
      </c>
      <c r="G25" s="31">
        <v>148616</v>
      </c>
    </row>
    <row r="26" spans="1:9" s="7" customFormat="1" ht="34.200000000000003" customHeight="1">
      <c r="A26" s="34" t="s">
        <v>7</v>
      </c>
      <c r="B26" s="35" t="s">
        <v>12</v>
      </c>
      <c r="C26" s="51">
        <v>525</v>
      </c>
      <c r="D26" s="51">
        <v>206</v>
      </c>
      <c r="E26" s="52">
        <f>D26/C26</f>
        <v>0.39238095238095239</v>
      </c>
      <c r="F26" s="52">
        <f>D26/G26</f>
        <v>0.89177489177489178</v>
      </c>
      <c r="G26" s="31">
        <v>231</v>
      </c>
    </row>
    <row r="27" spans="1:9" s="7" customFormat="1" ht="20.100000000000001" customHeight="1">
      <c r="A27" s="9" t="s">
        <v>8</v>
      </c>
      <c r="B27" s="14" t="s">
        <v>13</v>
      </c>
      <c r="C27" s="51">
        <v>1000</v>
      </c>
      <c r="D27" s="51"/>
      <c r="E27" s="54"/>
      <c r="F27" s="54"/>
      <c r="G27" s="31"/>
    </row>
    <row r="28" spans="1:9" s="7" customFormat="1" ht="23.25" customHeight="1">
      <c r="A28" s="9" t="s">
        <v>9</v>
      </c>
      <c r="B28" s="14" t="s">
        <v>14</v>
      </c>
      <c r="C28" s="51">
        <v>184785</v>
      </c>
      <c r="D28" s="51"/>
      <c r="E28" s="54"/>
      <c r="F28" s="54"/>
      <c r="G28" s="31"/>
    </row>
    <row r="29" spans="1:9" s="7" customFormat="1" ht="36.75" customHeight="1">
      <c r="A29" s="21" t="s">
        <v>5</v>
      </c>
      <c r="B29" s="24" t="s">
        <v>35</v>
      </c>
      <c r="C29" s="51">
        <f>SUM(C30:C32)</f>
        <v>3078512</v>
      </c>
      <c r="D29" s="51">
        <f>SUM(D30:D32)</f>
        <v>1571057</v>
      </c>
      <c r="E29" s="52">
        <f t="shared" ref="E29:E32" si="3">D29/C29</f>
        <v>0.51032999059285789</v>
      </c>
      <c r="F29" s="52">
        <f>D29/G29</f>
        <v>0.85628317908804519</v>
      </c>
      <c r="G29" s="31">
        <v>1834740</v>
      </c>
    </row>
    <row r="30" spans="1:9" s="25" customFormat="1" ht="20.100000000000001" customHeight="1">
      <c r="A30" s="11">
        <v>1</v>
      </c>
      <c r="B30" s="22" t="s">
        <v>36</v>
      </c>
      <c r="C30" s="57">
        <v>796966</v>
      </c>
      <c r="D30" s="57">
        <v>903771</v>
      </c>
      <c r="E30" s="54">
        <f t="shared" si="3"/>
        <v>1.1340144999912167</v>
      </c>
      <c r="F30" s="54">
        <f>D30/G30</f>
        <v>1.0284511629336037</v>
      </c>
      <c r="G30" s="31">
        <v>878769</v>
      </c>
    </row>
    <row r="31" spans="1:9" s="26" customFormat="1" ht="20.100000000000001" customHeight="1">
      <c r="A31" s="11">
        <v>2</v>
      </c>
      <c r="B31" s="22" t="s">
        <v>37</v>
      </c>
      <c r="C31" s="57">
        <v>2177526</v>
      </c>
      <c r="D31" s="57">
        <f>667286-D32</f>
        <v>467286</v>
      </c>
      <c r="E31" s="54">
        <f t="shared" si="3"/>
        <v>0.21459491184031787</v>
      </c>
      <c r="F31" s="54">
        <f>D31/G31</f>
        <v>0.71235771093539191</v>
      </c>
      <c r="G31" s="32">
        <v>655971</v>
      </c>
    </row>
    <row r="32" spans="1:9" s="25" customFormat="1" ht="20.100000000000001" customHeight="1">
      <c r="A32" s="20">
        <v>3</v>
      </c>
      <c r="B32" s="15" t="s">
        <v>38</v>
      </c>
      <c r="C32" s="58">
        <v>104020</v>
      </c>
      <c r="D32" s="58">
        <v>200000</v>
      </c>
      <c r="E32" s="59">
        <f t="shared" si="3"/>
        <v>1.9227071716977504</v>
      </c>
      <c r="F32" s="59">
        <f>D32/G32</f>
        <v>0.66666666666666663</v>
      </c>
      <c r="G32" s="31">
        <v>300000</v>
      </c>
      <c r="I32" s="36">
        <f>955971-D32</f>
        <v>755971</v>
      </c>
    </row>
    <row r="33" spans="1:6" ht="19.5" customHeight="1">
      <c r="A33" s="12"/>
      <c r="B33" s="12"/>
      <c r="C33" s="7"/>
      <c r="D33" s="7"/>
      <c r="E33" s="27"/>
      <c r="F33" s="27"/>
    </row>
    <row r="34" spans="1:6" ht="18.75" customHeight="1">
      <c r="A34" s="12"/>
      <c r="B34" s="12"/>
      <c r="C34" s="7"/>
      <c r="D34" s="7"/>
    </row>
    <row r="35" spans="1:6" ht="18">
      <c r="A35" s="7"/>
      <c r="B35" s="7"/>
      <c r="C35" s="7"/>
      <c r="D35" s="7"/>
    </row>
    <row r="36" spans="1:6" ht="18">
      <c r="A36" s="7"/>
      <c r="B36" s="7"/>
      <c r="C36" s="7"/>
      <c r="D36" s="7"/>
    </row>
    <row r="37" spans="1:6" ht="18">
      <c r="A37" s="7"/>
      <c r="B37" s="7"/>
      <c r="C37" s="7"/>
      <c r="D37" s="7"/>
    </row>
    <row r="38" spans="1:6" ht="18">
      <c r="A38" s="7"/>
      <c r="B38" s="7"/>
      <c r="C38" s="7"/>
      <c r="D38" s="7"/>
    </row>
  </sheetData>
  <mergeCells count="9">
    <mergeCell ref="D1:F1"/>
    <mergeCell ref="A3:F3"/>
    <mergeCell ref="A4:F4"/>
    <mergeCell ref="D5:F5"/>
    <mergeCell ref="A6:A7"/>
    <mergeCell ref="B6:B7"/>
    <mergeCell ref="C6:C7"/>
    <mergeCell ref="D6:D7"/>
    <mergeCell ref="E6:F6"/>
  </mergeCells>
  <pageMargins left="0.43" right="0.2" top="0.45" bottom="0.35" header="0.3" footer="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656FA9-7FD3-4ABE-A3B6-0A5FB4C638E3}">
  <ds:schemaRefs>
    <ds:schemaRef ds:uri="http://schemas.microsoft.com/sharepoint/v3/contenttype/forms"/>
  </ds:schemaRefs>
</ds:datastoreItem>
</file>

<file path=customXml/itemProps2.xml><?xml version="1.0" encoding="utf-8"?>
<ds:datastoreItem xmlns:ds="http://schemas.openxmlformats.org/officeDocument/2006/customXml" ds:itemID="{AD773C08-F1C5-4CF0-A3E3-9CDC3EAC21D4}">
  <ds:schemaRefs>
    <ds:schemaRef ds:uri="http://schemas.openxmlformats.org/package/2006/metadata/core-properties"/>
    <ds:schemaRef ds:uri="http://purl.org/dc/terms/"/>
    <ds:schemaRef ds:uri="http://purl.org/dc/elements/1.1/"/>
    <ds:schemaRef ds:uri="http://schemas.microsoft.com/office/2006/documentManagement/types"/>
    <ds:schemaRef ds:uri="http://purl.org/dc/dcmitype/"/>
    <ds:schemaRef ds:uri="http://schemas.microsoft.com/office/2006/metadata/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28DBF9D0-092B-4A10-9B00-12ECCF29DC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Ms. Vu Thanh Tam</cp:lastModifiedBy>
  <cp:lastPrinted>2025-10-14T01:54:05Z</cp:lastPrinted>
  <dcterms:created xsi:type="dcterms:W3CDTF">2018-08-22T07:49:45Z</dcterms:created>
  <dcterms:modified xsi:type="dcterms:W3CDTF">2025-10-14T01:54:07Z</dcterms:modified>
</cp:coreProperties>
</file>