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D:\NAM 2025\11. CONG KHAI NGAN SACH\3. Cong khai NQ phe chuan quyet toan\"/>
    </mc:Choice>
  </mc:AlternateContent>
  <xr:revisionPtr revIDLastSave="0" documentId="13_ncr:1_{BF3DC997-1275-4F62-8433-578C8E4C60F9}" xr6:coauthVersionLast="47" xr6:coauthVersionMax="47" xr10:uidLastSave="{00000000-0000-0000-0000-000000000000}"/>
  <bookViews>
    <workbookView xWindow="-108" yWindow="-108" windowWidth="23256" windowHeight="12456" firstSheet="1" activeTab="1" xr2:uid="{00000000-000D-0000-FFFF-FFFF00000000}"/>
  </bookViews>
  <sheets>
    <sheet name="foxz" sheetId="2" state="veryHidden" r:id="rId1"/>
    <sheet name="bieu 63" sheetId="1" r:id="rId2"/>
  </sheets>
  <definedNames>
    <definedName name="_xlnm.Print_Area" localSheetId="1">'bieu 63'!$A$1:$H$63</definedName>
    <definedName name="_xlnm.Print_Titles" localSheetId="1">'bieu 63'!$5:$7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H16" i="1"/>
  <c r="G17" i="1"/>
  <c r="H17" i="1"/>
  <c r="G18" i="1"/>
  <c r="H18" i="1"/>
  <c r="G19" i="1"/>
  <c r="H19" i="1"/>
  <c r="G20" i="1"/>
  <c r="H20" i="1"/>
  <c r="G21" i="1"/>
  <c r="H21" i="1"/>
  <c r="G23" i="1"/>
  <c r="H23" i="1"/>
  <c r="G24" i="1"/>
  <c r="H24" i="1"/>
  <c r="G26" i="1"/>
  <c r="H26" i="1"/>
  <c r="G27" i="1"/>
  <c r="H27" i="1"/>
  <c r="G28" i="1"/>
  <c r="H28" i="1"/>
  <c r="G29" i="1"/>
  <c r="H29" i="1"/>
  <c r="G30" i="1"/>
  <c r="H30" i="1"/>
  <c r="G32" i="1"/>
  <c r="H32" i="1"/>
  <c r="G33" i="1"/>
  <c r="H33" i="1"/>
  <c r="G34" i="1"/>
  <c r="G35" i="1"/>
  <c r="H35" i="1"/>
  <c r="G36" i="1"/>
  <c r="H36" i="1"/>
  <c r="G40" i="1"/>
  <c r="H40" i="1"/>
  <c r="G41" i="1"/>
  <c r="H41" i="1"/>
  <c r="G43" i="1"/>
  <c r="H43" i="1"/>
  <c r="G44" i="1"/>
  <c r="H44" i="1"/>
  <c r="G45" i="1"/>
  <c r="H45" i="1"/>
  <c r="G46" i="1"/>
  <c r="H46" i="1"/>
  <c r="G47" i="1"/>
  <c r="H47" i="1"/>
  <c r="G48" i="1"/>
  <c r="H48" i="1"/>
  <c r="G49" i="1"/>
  <c r="H49" i="1"/>
  <c r="G50" i="1"/>
  <c r="H50" i="1"/>
  <c r="G51" i="1"/>
  <c r="H51" i="1"/>
  <c r="H14" i="1"/>
  <c r="G14" i="1"/>
  <c r="H13" i="1"/>
  <c r="G13" i="1"/>
  <c r="H12" i="1"/>
  <c r="G12" i="1"/>
  <c r="H15" i="1"/>
  <c r="G15" i="1"/>
  <c r="H11" i="1"/>
  <c r="G11" i="1"/>
  <c r="H10" i="1"/>
  <c r="G10" i="1"/>
  <c r="H9" i="1"/>
  <c r="G9" i="1"/>
  <c r="H8" i="1"/>
  <c r="G8" i="1"/>
  <c r="F36" i="1" l="1"/>
  <c r="E36" i="1"/>
  <c r="F8" i="1"/>
  <c r="E8" i="1"/>
  <c r="F9" i="1"/>
  <c r="E9" i="1"/>
  <c r="D8" i="1"/>
  <c r="C8" i="1"/>
  <c r="D10" i="1"/>
  <c r="D9" i="1" s="1"/>
  <c r="J8" i="1"/>
  <c r="C9" i="1"/>
  <c r="E10" i="1" l="1"/>
  <c r="F10" i="1" l="1"/>
  <c r="C10" i="1"/>
  <c r="G53" i="1" l="1"/>
</calcChain>
</file>

<file path=xl/sharedStrings.xml><?xml version="1.0" encoding="utf-8"?>
<sst xmlns="http://schemas.openxmlformats.org/spreadsheetml/2006/main" count="104" uniqueCount="68">
  <si>
    <t>STT</t>
  </si>
  <si>
    <t>NỘI DUNG</t>
  </si>
  <si>
    <t>A</t>
  </si>
  <si>
    <t>B</t>
  </si>
  <si>
    <t>I</t>
  </si>
  <si>
    <t>II</t>
  </si>
  <si>
    <t>III</t>
  </si>
  <si>
    <t>IV</t>
  </si>
  <si>
    <t>C</t>
  </si>
  <si>
    <t>D</t>
  </si>
  <si>
    <t>-</t>
  </si>
  <si>
    <t>SO SÁNH (%)</t>
  </si>
  <si>
    <t>Thu nội địa</t>
  </si>
  <si>
    <t>Thu từ khu vực kinh tế ngoài quốc doanh</t>
  </si>
  <si>
    <t>Thuế thu nhập cá nhân</t>
  </si>
  <si>
    <t>Thuế bảo vệ môi trường</t>
  </si>
  <si>
    <t>Thuế sử dụng đất nông nghiệp</t>
  </si>
  <si>
    <t>Thuế sử dụng đất phi nông nghiệp</t>
  </si>
  <si>
    <t>Thu từ hoạt động xổ số kiến thiết</t>
  </si>
  <si>
    <t>Thu tiền cấp quyền khai thác khoáng sản</t>
  </si>
  <si>
    <t>Thu khác ngân sách</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</si>
  <si>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</si>
  <si>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</si>
  <si>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</si>
  <si>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</si>
  <si>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</si>
  <si>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</si>
  <si>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</si>
  <si>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</si>
  <si>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</si>
  <si>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t>
  </si>
  <si>
    <t>TỔNG THU NSNN</t>
  </si>
  <si>
    <t>THU NSĐP</t>
  </si>
  <si>
    <t>TỔNG NGUỒN THU NSNN</t>
  </si>
  <si>
    <t>TỔNG THU CÂN ĐỐI NSNN</t>
  </si>
  <si>
    <t>THU TỪ QUỸ DỰ TRỮ TÀI CHÍNH</t>
  </si>
  <si>
    <t>THU KẾT DƯ NĂM TRƯỚC</t>
  </si>
  <si>
    <t>THU CHUYỂN NGUỒN TỪ NĂM TRƯỚC CHUYỂN SANG</t>
  </si>
  <si>
    <t>Đơn vị: Đồng</t>
  </si>
  <si>
    <t>Biểu số 63/CK-NSNN</t>
  </si>
  <si>
    <t>UBND TỈNH LAI CHÂU</t>
  </si>
  <si>
    <t>Thu từ khu vực DNNN do Trung ương quản lý</t>
  </si>
  <si>
    <t>Thu từ khu vực DNNN do Địa phương quản lý</t>
  </si>
  <si>
    <t xml:space="preserve">Thu từ khu vực doanh nghiệp có vốn đầu tư nước ngoài </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</si>
  <si>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</si>
  <si>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</si>
  <si>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</si>
  <si>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</si>
  <si>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</si>
  <si>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tỉnh</t>
  </si>
  <si>
    <t xml:space="preserve"> Phí và lệ phí huyện</t>
  </si>
  <si>
    <t xml:space="preserve"> Phí và lệ phí xã, phường</t>
  </si>
  <si>
    <t>Tiền cho thuê đất, thuê mặt nước</t>
  </si>
  <si>
    <t>Thu tiền sử dụng đất</t>
  </si>
  <si>
    <t>Tiền cho thuê và tiền bán nhà ở thuộc sở hữu nhà nước</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</si>
  <si>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</si>
  <si>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</si>
  <si>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</si>
  <si>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giá trị gia tăng</t>
  </si>
  <si>
    <t>Thuế thu nhập doanh nghiệp</t>
  </si>
  <si>
    <t>Thuế tài nguyên</t>
  </si>
  <si>
    <t>Thuế tiêu thụ đặc biệt</t>
  </si>
  <si>
    <t xml:space="preserve">Thuế Giá trị gia tăng </t>
  </si>
  <si>
    <t xml:space="preserve">Thuế thu nhập doanh nghiệp </t>
  </si>
  <si>
    <t>Thu từ thu nhập sau thuế</t>
  </si>
  <si>
    <t>QUYẾT TOÁN THU NGÂN SÁCH NHÀ NƯỚC NĂM 2024</t>
  </si>
  <si>
    <t>Mường Than</t>
  </si>
  <si>
    <t>(Kèm theo Quyết định số:         /QĐ-UBND ngày         / 7 /2025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</si>
</sst>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quot;$&quot;* #,##0.00_);_(&quot;$&quot;* \(#,##0.00\);_(&quot;$&quot;* &quot;-&quot;??_);_(@_)"/>
    <numFmt numFmtId="166" formatCode="_(* #,##0.00_);_(* \(#,##0.00\);_(* &quot;-&quot;??_);_(@_)"/>
    <numFmt numFmtId="167" formatCode="#,###;\-#,###;&quot;&quot;;_(@_)"/>
    <numFmt numFmtId="168" formatCode="_-* #,##0\ _₫_-;\-* #,##0\ _₫_-;_-* &quot;-&quot;??\ _₫_-;_-@_-"/>
    <numFmt numFmtId="169" formatCode="0.0%"/>
  </numFmts>
  <fonts count="24" x14ac:knownFonts="1">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name val="Times New Roman"/>
      <family val="1"/>
    </font>
    <font>
      <sz val="12"/>
      <name val="Times New Roman"/>
      <family val="1"/>
    </font>
    <font>
      <b/>
      <sz val="14"/>
      <name val="Times New Roman"/>
      <family val="1"/>
    </font>
    <font>
      <sz val="16"/>
      <name val="Times New Roman"/>
      <family val="1"/>
    </font>
    <font>
      <i/>
      <sz val="12"/>
      <name val="Times New Roman"/>
      <family val="1"/>
    </font>
    <font>
      <i/>
      <sz val="14"/>
      <name val="Times New Roman"/>
      <family val="1"/>
    </font>
    <font>
      <sz val="14"/>
      <name val="Times New Roman"/>
      <family val="1"/>
    </font>
    <font>
      <b/>
      <sz val="11"/>
      <name val="Times New Roman"/>
      <family val="1"/>
    </font>
    <font>
      <sz val="11"/>
      <name val=".VnArial Narrow"/>
      <family val="2"/>
    </font>
    <font>
      <sz val="11"/>
      <name val="Times New Roman"/>
      <family val="1"/>
    </font>
    <font>
      <b/>
      <sz val="10"/>
      <name val="Times New Roman"/>
      <family val="1"/>
    </font>
    <font>
      <sz val="10"/>
      <name val="Times New Roman"/>
      <family val="1"/>
    </font>
    <font>
      <i/>
      <sz val="10"/>
      <name val="Times New Roman"/>
      <family val="1"/>
    </font>
    <font>
      <i/>
      <sz val="11"/>
      <name val="Times New Roman"/>
      <family val="1"/>
    </font>
    <font>
      <sz val="12"/>
      <name val=".VnArial Narrow"/>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5">
    <xf numFmtId="0" fontId="0" fillId="0" borderId="0"/>
    <xf numFmtId="166" fontId="6" fillId="0" borderId="0" applyFont="0" applyFill="0" applyBorder="0" applyAlignment="0" applyProtection="0"/>
    <xf numFmtId="165" fontId="6" fillId="0" borderId="0" applyFont="0" applyFill="0" applyBorder="0" applyAlignment="0" applyProtection="0"/>
    <xf numFmtId="167"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9" fontId="8" fillId="0" borderId="0" applyFont="0" applyFill="0" applyBorder="0" applyAlignment="0" applyProtection="0"/>
    <xf numFmtId="0" fontId="1" fillId="0" borderId="0"/>
    <xf numFmtId="0" fontId="23" fillId="0" borderId="0"/>
    <xf numFmtId="164" fontId="8" fillId="0" borderId="0" applyFont="0" applyFill="0" applyBorder="0" applyAlignment="0" applyProtection="0"/>
  </cellStyleXfs>
  <cellXfs count="76">
    <xf numFmtId="0" fontId="0" fillId="0" borderId="0" xfId="0"/>
    <xf numFmtId="3" fontId="19" fillId="0" borderId="9" xfId="4" applyNumberFormat="1" applyFont="1" applyBorder="1" applyAlignment="1">
      <alignment vertical="center"/>
    </xf>
    <xf numFmtId="0" fontId="20" fillId="0" borderId="2" xfId="0" applyFont="1" applyBorder="1" applyAlignment="1">
      <alignment horizontal="center" vertical="center" wrapText="1"/>
    </xf>
    <xf numFmtId="3" fontId="20" fillId="0" borderId="2" xfId="0" applyNumberFormat="1" applyFont="1" applyBorder="1" applyAlignment="1">
      <alignment horizontal="right" vertical="center" wrapText="1"/>
    </xf>
    <xf numFmtId="3" fontId="18" fillId="0" borderId="0" xfId="0" applyNumberFormat="1" applyFont="1" applyAlignment="1">
      <alignment vertical="center"/>
    </xf>
    <xf numFmtId="0" fontId="20" fillId="0" borderId="2" xfId="0" quotePrefix="1" applyFont="1" applyBorder="1" applyAlignment="1">
      <alignment horizontal="center" vertical="center" wrapText="1"/>
    </xf>
    <xf numFmtId="0" fontId="19" fillId="0" borderId="2" xfId="0" applyFont="1" applyBorder="1" applyAlignment="1">
      <alignment horizontal="center" vertical="center" wrapText="1"/>
    </xf>
    <xf numFmtId="3" fontId="19" fillId="0" borderId="2" xfId="0" applyNumberFormat="1" applyFont="1" applyBorder="1" applyAlignment="1">
      <alignment horizontal="right" vertical="center" wrapText="1"/>
    </xf>
    <xf numFmtId="3" fontId="16" fillId="0" borderId="0" xfId="0" applyNumberFormat="1" applyFont="1" applyAlignment="1">
      <alignment vertical="center"/>
    </xf>
    <xf numFmtId="0" fontId="19" fillId="0" borderId="2" xfId="0" applyFont="1" applyBorder="1" applyAlignment="1">
      <alignment horizontal="center" vertical="center"/>
    </xf>
    <xf numFmtId="3" fontId="21" fillId="2" borderId="2" xfId="0" applyNumberFormat="1" applyFont="1" applyFill="1" applyBorder="1" applyAlignment="1">
      <alignment horizontal="right" vertical="center" wrapText="1"/>
    </xf>
    <xf numFmtId="0" fontId="9" fillId="0" borderId="0" xfId="0" applyFont="1" applyAlignment="1">
      <alignment vertical="center"/>
    </xf>
    <xf numFmtId="0" fontId="10" fillId="0" borderId="0" xfId="4" applyFont="1" applyAlignment="1">
      <alignment horizontal="right" vertical="center"/>
    </xf>
    <xf numFmtId="0" fontId="10" fillId="0" borderId="0" xfId="4" applyFont="1" applyAlignment="1">
      <alignment vertical="center"/>
    </xf>
    <xf numFmtId="0" fontId="9" fillId="0" borderId="0" xfId="4" applyFont="1" applyAlignment="1">
      <alignment horizontal="centerContinuous" vertical="center"/>
    </xf>
    <xf numFmtId="0" fontId="11" fillId="0" borderId="0" xfId="4" applyFont="1" applyAlignment="1">
      <alignment horizontal="centerContinuous" vertical="center"/>
    </xf>
    <xf numFmtId="0" fontId="12" fillId="0" borderId="0" xfId="4" applyFont="1" applyAlignment="1">
      <alignment horizontal="centerContinuous" vertical="center"/>
    </xf>
    <xf numFmtId="0" fontId="14" fillId="0" borderId="0" xfId="4" applyFont="1" applyAlignment="1">
      <alignment horizontal="left" vertical="center"/>
    </xf>
    <xf numFmtId="0" fontId="15" fillId="0" borderId="0" xfId="4" applyFont="1" applyAlignment="1">
      <alignment vertical="center"/>
    </xf>
    <xf numFmtId="0" fontId="14" fillId="0" borderId="0" xfId="4" applyFont="1" applyAlignment="1">
      <alignment vertical="center"/>
    </xf>
    <xf numFmtId="0" fontId="13" fillId="0" borderId="0" xfId="4" applyFont="1" applyAlignment="1">
      <alignment horizontal="right" vertical="center"/>
    </xf>
    <xf numFmtId="0" fontId="18" fillId="0" borderId="0" xfId="4" applyFont="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3" fontId="19" fillId="0" borderId="1" xfId="4" applyNumberFormat="1" applyFont="1" applyBorder="1" applyAlignment="1">
      <alignment vertical="center"/>
    </xf>
    <xf numFmtId="0" fontId="19" fillId="0" borderId="0" xfId="4" applyFont="1" applyAlignment="1">
      <alignment vertical="center"/>
    </xf>
    <xf numFmtId="0" fontId="19" fillId="0" borderId="2" xfId="0" applyFont="1" applyBorder="1" applyAlignment="1">
      <alignment vertical="center"/>
    </xf>
    <xf numFmtId="3" fontId="19" fillId="0" borderId="2" xfId="4" applyNumberFormat="1" applyFont="1" applyBorder="1" applyAlignment="1">
      <alignment vertical="center"/>
    </xf>
    <xf numFmtId="3" fontId="20" fillId="0" borderId="2" xfId="4" applyNumberFormat="1" applyFont="1" applyBorder="1" applyAlignment="1">
      <alignment vertical="center"/>
    </xf>
    <xf numFmtId="0" fontId="20" fillId="0" borderId="0" xfId="4" applyFont="1" applyAlignment="1">
      <alignment vertical="center"/>
    </xf>
    <xf numFmtId="0" fontId="15" fillId="0" borderId="0" xfId="0" applyFont="1" applyAlignment="1">
      <alignment vertical="center"/>
    </xf>
    <xf numFmtId="0" fontId="14" fillId="0" borderId="0" xfId="0" quotePrefix="1" applyFont="1" applyAlignment="1">
      <alignment horizontal="left" vertical="center"/>
    </xf>
    <xf numFmtId="0" fontId="19" fillId="0" borderId="3" xfId="0" applyFont="1" applyBorder="1" applyAlignment="1">
      <alignment horizontal="center" vertical="center"/>
    </xf>
    <xf numFmtId="3" fontId="19" fillId="0" borderId="3" xfId="0" applyNumberFormat="1" applyFont="1" applyBorder="1" applyAlignment="1">
      <alignment horizontal="right" vertical="center" wrapText="1"/>
    </xf>
    <xf numFmtId="3" fontId="20" fillId="0" borderId="3" xfId="4" applyNumberFormat="1" applyFont="1" applyBorder="1" applyAlignment="1">
      <alignment vertical="center"/>
    </xf>
    <xf numFmtId="0" fontId="19" fillId="0" borderId="11" xfId="0" applyFont="1" applyBorder="1" applyAlignment="1">
      <alignment horizontal="left" vertical="center" wrapText="1"/>
    </xf>
    <xf numFmtId="0" fontId="20" fillId="0" borderId="10" xfId="0" applyFont="1" applyBorder="1" applyAlignment="1">
      <alignment horizontal="left" vertical="center" wrapText="1"/>
    </xf>
    <xf numFmtId="0" fontId="19" fillId="0" borderId="10" xfId="0" applyFont="1" applyBorder="1" applyAlignment="1">
      <alignment horizontal="left" vertical="center" wrapText="1"/>
    </xf>
    <xf numFmtId="3" fontId="19" fillId="2" borderId="2" xfId="4" applyNumberFormat="1" applyFont="1" applyFill="1" applyBorder="1" applyAlignment="1">
      <alignment vertical="center"/>
    </xf>
    <xf numFmtId="0" fontId="20" fillId="2" borderId="2" xfId="0" applyFont="1" applyFill="1" applyBorder="1" applyAlignment="1">
      <alignment horizontal="center" vertical="center" wrapText="1"/>
    </xf>
    <xf numFmtId="0" fontId="20" fillId="2" borderId="10" xfId="0" applyFont="1" applyFill="1" applyBorder="1" applyAlignment="1">
      <alignment horizontal="left" vertical="center" wrapText="1"/>
    </xf>
    <xf numFmtId="3" fontId="20" fillId="2" borderId="2" xfId="0" applyNumberFormat="1" applyFont="1" applyFill="1" applyBorder="1" applyAlignment="1">
      <alignment horizontal="right" vertical="center" wrapText="1"/>
    </xf>
    <xf numFmtId="3" fontId="18" fillId="2" borderId="0" xfId="0" applyNumberFormat="1" applyFont="1" applyFill="1" applyAlignment="1">
      <alignment vertical="center"/>
    </xf>
    <xf numFmtId="0" fontId="21" fillId="2" borderId="2" xfId="0" quotePrefix="1" applyFont="1" applyFill="1" applyBorder="1" applyAlignment="1">
      <alignment horizontal="center" vertical="center" wrapText="1"/>
    </xf>
    <xf numFmtId="0" fontId="21" fillId="2" borderId="10" xfId="0" applyFont="1" applyFill="1" applyBorder="1" applyAlignment="1">
      <alignment horizontal="left" vertical="center" wrapText="1"/>
    </xf>
    <xf numFmtId="3" fontId="22" fillId="2" borderId="0" xfId="0" applyNumberFormat="1" applyFont="1" applyFill="1" applyAlignment="1">
      <alignment vertical="center"/>
    </xf>
    <xf numFmtId="0" fontId="21" fillId="2" borderId="2" xfId="0" applyFont="1" applyFill="1" applyBorder="1" applyAlignment="1">
      <alignment horizontal="left" vertical="center" wrapText="1"/>
    </xf>
    <xf numFmtId="168" fontId="20" fillId="0" borderId="0" xfId="4" applyNumberFormat="1" applyFont="1" applyAlignment="1">
      <alignment vertical="center"/>
    </xf>
    <xf numFmtId="3" fontId="19" fillId="2" borderId="2" xfId="0" applyNumberFormat="1" applyFont="1" applyFill="1" applyBorder="1" applyAlignment="1">
      <alignment horizontal="right" vertical="center" wrapText="1"/>
    </xf>
    <xf numFmtId="0" fontId="19" fillId="2" borderId="2" xfId="0" applyFont="1" applyFill="1" applyBorder="1" applyAlignment="1">
      <alignment horizontal="center" vertical="center" wrapText="1"/>
    </xf>
    <xf numFmtId="0" fontId="19" fillId="2" borderId="10" xfId="0" applyFont="1" applyFill="1" applyBorder="1" applyAlignment="1">
      <alignment horizontal="left" vertical="center" wrapText="1"/>
    </xf>
    <xf numFmtId="3" fontId="16" fillId="2" borderId="0" xfId="0" applyNumberFormat="1" applyFont="1" applyFill="1" applyAlignment="1">
      <alignment vertical="center"/>
    </xf>
    <xf numFmtId="0" fontId="21" fillId="0" borderId="10" xfId="0" applyFont="1" applyBorder="1" applyAlignment="1">
      <alignment horizontal="left" vertical="center" wrapText="1"/>
    </xf>
    <xf numFmtId="3" fontId="21" fillId="0" borderId="2" xfId="0" applyNumberFormat="1" applyFont="1" applyBorder="1" applyAlignment="1">
      <alignment horizontal="right" vertical="center" wrapText="1"/>
    </xf>
    <xf numFmtId="3" fontId="22" fillId="0" borderId="0" xfId="0" applyNumberFormat="1" applyFont="1" applyAlignment="1">
      <alignment vertical="center"/>
    </xf>
    <xf numFmtId="0" fontId="10" fillId="2" borderId="0" xfId="4" applyFont="1" applyFill="1" applyAlignment="1">
      <alignment vertical="center"/>
    </xf>
    <xf numFmtId="0" fontId="18" fillId="2" borderId="0" xfId="4" applyFont="1" applyFill="1" applyAlignment="1">
      <alignment vertical="center"/>
    </xf>
    <xf numFmtId="0" fontId="19" fillId="2" borderId="0" xfId="4" applyFont="1" applyFill="1" applyAlignment="1">
      <alignment vertical="center"/>
    </xf>
    <xf numFmtId="0" fontId="20" fillId="2" borderId="0" xfId="4" applyFont="1" applyFill="1" applyAlignment="1">
      <alignment vertical="center"/>
    </xf>
    <xf numFmtId="168" fontId="20" fillId="2" borderId="0" xfId="14" applyNumberFormat="1" applyFont="1" applyFill="1" applyAlignment="1">
      <alignment vertical="center"/>
    </xf>
    <xf numFmtId="3" fontId="19" fillId="0" borderId="0" xfId="4" applyNumberFormat="1" applyFont="1" applyAlignment="1">
      <alignment vertical="center"/>
    </xf>
    <xf numFmtId="169" fontId="19" fillId="0" borderId="1" xfId="11" applyNumberFormat="1" applyFont="1" applyBorder="1" applyAlignment="1">
      <alignment horizontal="right" vertical="center" wrapText="1"/>
    </xf>
    <xf numFmtId="169" fontId="19" fillId="0" borderId="2" xfId="11" applyNumberFormat="1" applyFont="1" applyBorder="1" applyAlignment="1">
      <alignment horizontal="right" vertical="center" wrapText="1"/>
    </xf>
    <xf numFmtId="169" fontId="20" fillId="0" borderId="2" xfId="11" applyNumberFormat="1" applyFont="1" applyBorder="1" applyAlignment="1">
      <alignment horizontal="right" vertical="center" wrapText="1"/>
    </xf>
    <xf numFmtId="169" fontId="21" fillId="0" borderId="2" xfId="11" applyNumberFormat="1" applyFont="1" applyBorder="1" applyAlignment="1">
      <alignment horizontal="right" vertical="center" wrapText="1"/>
    </xf>
    <xf numFmtId="169" fontId="20" fillId="2" borderId="2" xfId="11" applyNumberFormat="1" applyFont="1" applyFill="1" applyBorder="1" applyAlignment="1">
      <alignment horizontal="right" vertical="center" wrapText="1"/>
    </xf>
    <xf numFmtId="169" fontId="20" fillId="0" borderId="3" xfId="11" applyNumberFormat="1" applyFont="1" applyBorder="1" applyAlignment="1">
      <alignment horizontal="right" vertical="center" wrapText="1"/>
    </xf>
    <xf numFmtId="164" fontId="21" fillId="0" borderId="2" xfId="14" applyFont="1" applyBorder="1" applyAlignment="1">
      <alignment horizontal="right" vertical="center" wrapText="1"/>
    </xf>
    <xf numFmtId="0" fontId="13" fillId="0" borderId="0" xfId="0" applyFont="1" applyAlignment="1">
      <alignment horizontal="right" vertical="center"/>
    </xf>
    <xf numFmtId="0" fontId="16" fillId="0" borderId="6" xfId="4" applyFont="1" applyBorder="1" applyAlignment="1">
      <alignment horizontal="center" vertical="center" wrapText="1"/>
    </xf>
    <xf numFmtId="0" fontId="17" fillId="0" borderId="7" xfId="0" applyFont="1" applyBorder="1" applyAlignment="1">
      <alignment horizontal="center" vertical="center" wrapText="1"/>
    </xf>
    <xf numFmtId="0" fontId="13" fillId="0" borderId="0" xfId="0" applyFont="1" applyAlignment="1">
      <alignment horizontal="center" vertical="center" wrapText="1"/>
    </xf>
    <xf numFmtId="0" fontId="17" fillId="0" borderId="8" xfId="0" applyFont="1" applyBorder="1" applyAlignment="1">
      <alignment horizontal="center" vertical="center" wrapText="1"/>
    </xf>
    <xf numFmtId="0" fontId="16" fillId="0" borderId="4" xfId="4" applyFont="1" applyBorder="1" applyAlignment="1">
      <alignment horizontal="center" vertical="center" wrapText="1"/>
    </xf>
    <xf numFmtId="0" fontId="17" fillId="0" borderId="5" xfId="0" applyFont="1" applyBorder="1" applyAlignment="1">
      <alignment vertical="center" wrapText="1"/>
    </xf>
    <xf numFmtId="0" fontId="9" fillId="0" borderId="0" xfId="0" applyFont="1" applyAlignment="1">
      <alignment horizontal="center" vertical="center"/>
    </xf>
  </cellXfs>
  <cellStyles count="15">
    <cellStyle name="Comma" xfId="14"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4 2" xfId="12" xr:uid="{00000000-0005-0000-0000-000008000000}"/>
    <cellStyle name="Normal 5" xfId="7" xr:uid="{00000000-0005-0000-0000-000009000000}"/>
    <cellStyle name="Normal 6" xfId="8" xr:uid="{00000000-0005-0000-0000-00000A000000}"/>
    <cellStyle name="Normal 7" xfId="9" xr:uid="{00000000-0005-0000-0000-00000B000000}"/>
    <cellStyle name="Normal 8" xfId="10" xr:uid="{00000000-0005-0000-0000-00000C000000}"/>
    <cellStyle name="Normal 8 2" xfId="13" xr:uid="{00000000-0005-0000-0000-00000D00000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
  <sheetViews>
    <sheetView tabSelected="1" workbookViewId="0">
      <selection activeCell="A3" sqref="A3:H3"/>
    </sheetView>
  </sheetViews>
  <sheetFormatPr defaultColWidth="9.109375" defaultRowHeight="15.6" x14ac:dyDescent="0.3"/>
  <cols>
    <col min="1" max="1" width="5" style="13" customWidth="1"/>
    <col min="2" max="2" width="29.109375" style="13" customWidth="1"/>
    <col min="3" max="3" width="17" style="13" customWidth="1"/>
    <col min="4" max="4" width="17.109375" style="13" customWidth="1"/>
    <col min="5" max="5" width="16.88671875" style="13" customWidth="1"/>
    <col min="6" max="6" width="16.77734375" style="13" customWidth="1"/>
    <col min="7" max="7" width="7.6640625" style="13" customWidth="1"/>
    <col min="8" max="8" width="7.5546875" style="13" customWidth="1"/>
    <col min="9" max="9" width="15.33203125" style="55" customWidth="1"/>
    <col min="10" max="10" width="20.6640625" style="13" customWidth="1"/>
    <col min="11" max="16384" width="9.109375" style="13"/>
  </cols>
  <sheetData>
    <row r="1" spans="1:10" ht="21" customHeight="1" x14ac:dyDescent="0.3">
      <c r="A1" s="75" t="s">
        <v>40</v>
      </c>
      <c r="B1" s="75"/>
      <c r="C1" s="11"/>
      <c r="D1" s="12"/>
      <c r="E1" s="68" t="s">
        <v>39</v>
      </c>
      <c r="F1" s="68"/>
      <c r="G1" s="68"/>
      <c r="H1" s="68"/>
    </row>
    <row r="2" spans="1:10" ht="21" customHeight="1" x14ac:dyDescent="0.3">
      <c r="A2" s="14" t="s">
        <v>65</v>
      </c>
      <c r="B2" s="15"/>
      <c r="C2" s="16"/>
      <c r="D2" s="16"/>
      <c r="E2" s="16"/>
      <c r="F2" s="16"/>
      <c r="G2" s="16"/>
      <c r="H2" s="16"/>
    </row>
    <row r="3" spans="1:10" ht="21" customHeight="1" x14ac:dyDescent="0.3">
      <c r="A3" s="71" t="s">
        <v>67</v>
      </c>
      <c r="B3" s="71"/>
      <c r="C3" s="71"/>
      <c r="D3" s="71"/>
      <c r="E3" s="71"/>
      <c r="F3" s="71"/>
      <c r="G3" s="71"/>
      <c r="H3" s="71"/>
    </row>
    <row r="4" spans="1:10" ht="17.25" customHeight="1" x14ac:dyDescent="0.3">
      <c r="A4" s="17"/>
      <c r="B4" s="17"/>
      <c r="C4" s="18"/>
      <c r="D4" s="18"/>
      <c r="E4" s="1"/>
      <c r="F4" s="1"/>
      <c r="G4" s="19"/>
      <c r="H4" s="20" t="s">
        <v>38</v>
      </c>
    </row>
    <row r="5" spans="1:10" s="21" customFormat="1" ht="23.25" customHeight="1" x14ac:dyDescent="0.3">
      <c r="A5" s="69" t="s">
        <v>0</v>
      </c>
      <c r="B5" s="69" t="s">
        <v>1</v>
      </c>
      <c r="C5" s="73" t="s">
        <v>27</v>
      </c>
      <c r="D5" s="74"/>
      <c r="E5" s="73" t="s">
        <v>30</v>
      </c>
      <c r="F5" s="74"/>
      <c r="G5" s="73" t="s">
        <v>11</v>
      </c>
      <c r="H5" s="74"/>
      <c r="I5" s="56"/>
    </row>
    <row r="6" spans="1:10" s="21" customFormat="1" ht="15" customHeight="1" x14ac:dyDescent="0.3">
      <c r="A6" s="72"/>
      <c r="B6" s="72"/>
      <c r="C6" s="69" t="s">
        <v>31</v>
      </c>
      <c r="D6" s="69" t="s">
        <v>32</v>
      </c>
      <c r="E6" s="69" t="s">
        <v>31</v>
      </c>
      <c r="F6" s="69" t="s">
        <v>32</v>
      </c>
      <c r="G6" s="69" t="s">
        <v>31</v>
      </c>
      <c r="H6" s="69" t="s">
        <v>32</v>
      </c>
      <c r="I6" s="56"/>
    </row>
    <row r="7" spans="1:10" s="21" customFormat="1" ht="39.75" customHeight="1" x14ac:dyDescent="0.3">
      <c r="A7" s="70"/>
      <c r="B7" s="70"/>
      <c r="C7" s="70"/>
      <c r="D7" s="70"/>
      <c r="E7" s="70"/>
      <c r="F7" s="70"/>
      <c r="G7" s="70"/>
      <c r="H7" s="70"/>
      <c r="I7" s="56"/>
    </row>
    <row r="8" spans="1:10" s="25" customFormat="1" ht="18.600000000000001" customHeight="1" x14ac:dyDescent="0.3">
      <c r="A8" s="22"/>
      <c r="B8" s="23" t="s">
        <v>33</v>
      </c>
      <c r="C8" s="24">
        <f>C9+C61+C62+C63+8641105000000</f>
        <v>10877105000000</v>
      </c>
      <c r="D8" s="24">
        <f>D9+D61+D62+D63+8641105000000</f>
        <v>10686315000000</v>
      </c>
      <c r="E8" s="24">
        <f>+E9+E61+E62+E63+8253502671335+385239754391</f>
        <v>14448261907610</v>
      </c>
      <c r="F8" s="24">
        <f>+F9+F61+F62+F63+8253502671335+84422430762</f>
        <v>13953844554797</v>
      </c>
      <c r="G8" s="61">
        <f t="shared" ref="G8:H11" si="0">E8/C8</f>
        <v>1.3283186939548712</v>
      </c>
      <c r="H8" s="61">
        <f t="shared" si="0"/>
        <v>1.3057676621732561</v>
      </c>
      <c r="I8" s="57"/>
      <c r="J8" s="60">
        <f>C8-10686315000000</f>
        <v>190790000000</v>
      </c>
    </row>
    <row r="9" spans="1:10" s="29" customFormat="1" ht="18.600000000000001" customHeight="1" x14ac:dyDescent="0.3">
      <c r="A9" s="9" t="s">
        <v>2</v>
      </c>
      <c r="B9" s="26" t="s">
        <v>34</v>
      </c>
      <c r="C9" s="27">
        <f>C10+C52+C53+C60</f>
        <v>2236000000000</v>
      </c>
      <c r="D9" s="27">
        <f>D10+D52+D53+D60</f>
        <v>2045210000000</v>
      </c>
      <c r="E9" s="27">
        <f>E10+E52+E53+E60+35250616439</f>
        <v>2544619503626</v>
      </c>
      <c r="F9" s="27">
        <f>F10+F52+F53+F60+35250616439</f>
        <v>2351019474442</v>
      </c>
      <c r="G9" s="62">
        <f t="shared" si="0"/>
        <v>1.1380230338220036</v>
      </c>
      <c r="H9" s="62">
        <f t="shared" si="0"/>
        <v>1.1495247306838907</v>
      </c>
      <c r="I9" s="58"/>
    </row>
    <row r="10" spans="1:10" s="29" customFormat="1" ht="18.600000000000001" customHeight="1" x14ac:dyDescent="0.3">
      <c r="A10" s="9" t="s">
        <v>4</v>
      </c>
      <c r="B10" s="26" t="s">
        <v>12</v>
      </c>
      <c r="C10" s="27">
        <f>C11+C15+C19+C23+C28+C29+C32+C33+C38+C39+C40+C41+C42+C43+C48+C49+C50+C51</f>
        <v>2181000000000</v>
      </c>
      <c r="D10" s="27">
        <f>D11+D15+D19+D23+D28+D29+D32+D33+D38+D39+D40+D41+D42+D43+D48+D49+D50+D51</f>
        <v>2045210000000</v>
      </c>
      <c r="E10" s="27">
        <f>E11+E15+E19+E23+E28+E29+E32+E33+E38+E39+E40+E41+E42+E43+E48+E49+E50+E51</f>
        <v>2491617893048</v>
      </c>
      <c r="F10" s="27">
        <f>F11+F15+F19+F23+F28+F29+F32+F33+F38+F39+F40+F41+F42+F43+F48+F49+F50+F51</f>
        <v>2315768858003</v>
      </c>
      <c r="G10" s="62">
        <f t="shared" si="0"/>
        <v>1.1424199417918386</v>
      </c>
      <c r="H10" s="62">
        <f t="shared" si="0"/>
        <v>1.1322890353572495</v>
      </c>
      <c r="I10" s="59"/>
      <c r="J10" s="47"/>
    </row>
    <row r="11" spans="1:10" s="4" customFormat="1" ht="33.75" customHeight="1" x14ac:dyDescent="0.3">
      <c r="A11" s="2">
        <v>1</v>
      </c>
      <c r="B11" s="36" t="s">
        <v>41</v>
      </c>
      <c r="C11" s="3">
        <v>1027200000000</v>
      </c>
      <c r="D11" s="3">
        <v>1027200000000</v>
      </c>
      <c r="E11" s="3">
        <v>967889895897</v>
      </c>
      <c r="F11" s="3">
        <v>967889895897</v>
      </c>
      <c r="G11" s="63">
        <f t="shared" si="0"/>
        <v>0.94226041267231309</v>
      </c>
      <c r="H11" s="63">
        <f t="shared" si="0"/>
        <v>0.94226041267231309</v>
      </c>
      <c r="I11" s="42"/>
    </row>
    <row r="12" spans="1:10" s="54" customFormat="1" ht="20.25" customHeight="1" x14ac:dyDescent="0.3">
      <c r="A12" s="43" t="s">
        <v>10</v>
      </c>
      <c r="B12" s="52" t="s">
        <v>58</v>
      </c>
      <c r="C12" s="53">
        <v>314550000000</v>
      </c>
      <c r="D12" s="53">
        <v>314550000000</v>
      </c>
      <c r="E12" s="53">
        <v>275991370538</v>
      </c>
      <c r="F12" s="53">
        <v>275991370538</v>
      </c>
      <c r="G12" s="64">
        <f t="shared" ref="G12:G14" si="1">E12/C12</f>
        <v>0.8774165332633922</v>
      </c>
      <c r="H12" s="64">
        <f t="shared" ref="H12:H14" si="2">F12/D12</f>
        <v>0.8774165332633922</v>
      </c>
      <c r="I12" s="45"/>
    </row>
    <row r="13" spans="1:10" s="54" customFormat="1" ht="20.25" customHeight="1" x14ac:dyDescent="0.3">
      <c r="A13" s="43" t="s">
        <v>10</v>
      </c>
      <c r="B13" s="52" t="s">
        <v>59</v>
      </c>
      <c r="C13" s="53">
        <v>1500000000</v>
      </c>
      <c r="D13" s="53">
        <v>1500000000</v>
      </c>
      <c r="E13" s="53">
        <v>565808457</v>
      </c>
      <c r="F13" s="53">
        <v>565808457</v>
      </c>
      <c r="G13" s="64">
        <f t="shared" si="1"/>
        <v>0.37720563800000001</v>
      </c>
      <c r="H13" s="64">
        <f t="shared" si="2"/>
        <v>0.37720563800000001</v>
      </c>
      <c r="I13" s="45"/>
    </row>
    <row r="14" spans="1:10" s="54" customFormat="1" ht="20.25" customHeight="1" x14ac:dyDescent="0.3">
      <c r="A14" s="43" t="s">
        <v>10</v>
      </c>
      <c r="B14" s="52" t="s">
        <v>60</v>
      </c>
      <c r="C14" s="53">
        <v>711150000000</v>
      </c>
      <c r="D14" s="53">
        <v>711150000000</v>
      </c>
      <c r="E14" s="53">
        <v>691332716902</v>
      </c>
      <c r="F14" s="53">
        <v>691332716902</v>
      </c>
      <c r="G14" s="64">
        <f t="shared" si="1"/>
        <v>0.97213346959431901</v>
      </c>
      <c r="H14" s="64">
        <f t="shared" si="2"/>
        <v>0.97213346959431901</v>
      </c>
      <c r="I14" s="45"/>
    </row>
    <row r="15" spans="1:10" s="4" customFormat="1" ht="36" customHeight="1" x14ac:dyDescent="0.3">
      <c r="A15" s="2">
        <v>2</v>
      </c>
      <c r="B15" s="36" t="s">
        <v>42</v>
      </c>
      <c r="C15" s="3">
        <v>5000000000</v>
      </c>
      <c r="D15" s="3">
        <v>5000000000</v>
      </c>
      <c r="E15" s="3">
        <v>7321063446</v>
      </c>
      <c r="F15" s="3">
        <v>7321063446</v>
      </c>
      <c r="G15" s="63">
        <f>E15/C15</f>
        <v>1.4642126892</v>
      </c>
      <c r="H15" s="63">
        <f>F15/D15</f>
        <v>1.4642126892</v>
      </c>
      <c r="I15" s="42"/>
      <c r="J15" s="4" t="s">
        <v>66</v>
      </c>
    </row>
    <row r="16" spans="1:10" s="54" customFormat="1" ht="20.25" customHeight="1" x14ac:dyDescent="0.3">
      <c r="A16" s="43" t="s">
        <v>10</v>
      </c>
      <c r="B16" s="52" t="s">
        <v>58</v>
      </c>
      <c r="C16" s="53">
        <v>2030000000</v>
      </c>
      <c r="D16" s="53">
        <v>2030000000</v>
      </c>
      <c r="E16" s="53">
        <v>3560045298</v>
      </c>
      <c r="F16" s="53">
        <v>3560045298</v>
      </c>
      <c r="G16" s="64">
        <f t="shared" ref="G16:G51" si="3">E16/C16</f>
        <v>1.7537168955665026</v>
      </c>
      <c r="H16" s="64">
        <f t="shared" ref="H16:H51" si="4">F16/D16</f>
        <v>1.7537168955665026</v>
      </c>
      <c r="I16" s="45"/>
    </row>
    <row r="17" spans="1:9" s="54" customFormat="1" ht="20.25" customHeight="1" x14ac:dyDescent="0.3">
      <c r="A17" s="43" t="s">
        <v>10</v>
      </c>
      <c r="B17" s="52" t="s">
        <v>59</v>
      </c>
      <c r="C17" s="53">
        <v>2900000000</v>
      </c>
      <c r="D17" s="53">
        <v>2900000000</v>
      </c>
      <c r="E17" s="53">
        <v>3642462068</v>
      </c>
      <c r="F17" s="53">
        <v>3642462068</v>
      </c>
      <c r="G17" s="64">
        <f t="shared" si="3"/>
        <v>1.2560214027586207</v>
      </c>
      <c r="H17" s="64">
        <f t="shared" si="4"/>
        <v>1.2560214027586207</v>
      </c>
      <c r="I17" s="45"/>
    </row>
    <row r="18" spans="1:9" s="54" customFormat="1" ht="20.25" customHeight="1" x14ac:dyDescent="0.3">
      <c r="A18" s="43" t="s">
        <v>10</v>
      </c>
      <c r="B18" s="52" t="s">
        <v>60</v>
      </c>
      <c r="C18" s="53">
        <v>70000000</v>
      </c>
      <c r="D18" s="53">
        <v>70000000</v>
      </c>
      <c r="E18" s="53">
        <v>118556080</v>
      </c>
      <c r="F18" s="53">
        <v>118556080</v>
      </c>
      <c r="G18" s="64">
        <f t="shared" si="3"/>
        <v>1.6936582857142857</v>
      </c>
      <c r="H18" s="64">
        <f t="shared" si="4"/>
        <v>1.6936582857142857</v>
      </c>
      <c r="I18" s="45"/>
    </row>
    <row r="19" spans="1:9" s="4" customFormat="1" ht="36" customHeight="1" x14ac:dyDescent="0.3">
      <c r="A19" s="2">
        <v>3</v>
      </c>
      <c r="B19" s="36" t="s">
        <v>43</v>
      </c>
      <c r="C19" s="3">
        <v>5000000000</v>
      </c>
      <c r="D19" s="3">
        <v>5000000000</v>
      </c>
      <c r="E19" s="3">
        <v>9312115057</v>
      </c>
      <c r="F19" s="3">
        <v>9312115057</v>
      </c>
      <c r="G19" s="63">
        <f t="shared" si="3"/>
        <v>1.8624230114</v>
      </c>
      <c r="H19" s="63">
        <f t="shared" si="4"/>
        <v>1.8624230114</v>
      </c>
      <c r="I19" s="42"/>
    </row>
    <row r="20" spans="1:9" s="54" customFormat="1" ht="20.25" customHeight="1" x14ac:dyDescent="0.3">
      <c r="A20" s="43" t="s">
        <v>10</v>
      </c>
      <c r="B20" s="52" t="s">
        <v>58</v>
      </c>
      <c r="C20" s="53">
        <v>1700000000</v>
      </c>
      <c r="D20" s="53">
        <v>1700000000</v>
      </c>
      <c r="E20" s="53">
        <v>1944484315</v>
      </c>
      <c r="F20" s="53">
        <v>1944484315</v>
      </c>
      <c r="G20" s="64">
        <f t="shared" si="3"/>
        <v>1.1438143029411765</v>
      </c>
      <c r="H20" s="64">
        <f t="shared" si="4"/>
        <v>1.1438143029411765</v>
      </c>
      <c r="I20" s="45"/>
    </row>
    <row r="21" spans="1:9" s="54" customFormat="1" ht="20.25" customHeight="1" x14ac:dyDescent="0.3">
      <c r="A21" s="43" t="s">
        <v>10</v>
      </c>
      <c r="B21" s="52" t="s">
        <v>59</v>
      </c>
      <c r="C21" s="53">
        <v>3300000000</v>
      </c>
      <c r="D21" s="53">
        <v>3300000000</v>
      </c>
      <c r="E21" s="53">
        <v>7360089064</v>
      </c>
      <c r="F21" s="53">
        <v>7360089064</v>
      </c>
      <c r="G21" s="64">
        <f t="shared" si="3"/>
        <v>2.2303300193939393</v>
      </c>
      <c r="H21" s="64">
        <f t="shared" si="4"/>
        <v>2.2303300193939393</v>
      </c>
      <c r="I21" s="45"/>
    </row>
    <row r="22" spans="1:9" s="54" customFormat="1" ht="20.25" customHeight="1" x14ac:dyDescent="0.3">
      <c r="A22" s="43" t="s">
        <v>10</v>
      </c>
      <c r="B22" s="52" t="s">
        <v>60</v>
      </c>
      <c r="C22" s="53"/>
      <c r="D22" s="53"/>
      <c r="E22" s="53">
        <v>7541678</v>
      </c>
      <c r="F22" s="53">
        <v>7541678</v>
      </c>
      <c r="G22" s="64"/>
      <c r="H22" s="64"/>
      <c r="I22" s="45"/>
    </row>
    <row r="23" spans="1:9" s="4" customFormat="1" ht="36" customHeight="1" x14ac:dyDescent="0.3">
      <c r="A23" s="2">
        <v>4</v>
      </c>
      <c r="B23" s="36" t="s">
        <v>13</v>
      </c>
      <c r="C23" s="3">
        <v>536000000000</v>
      </c>
      <c r="D23" s="3">
        <v>536000000000</v>
      </c>
      <c r="E23" s="3">
        <v>890354047293</v>
      </c>
      <c r="F23" s="3">
        <v>890354047293</v>
      </c>
      <c r="G23" s="63">
        <f t="shared" si="3"/>
        <v>1.6611082971884328</v>
      </c>
      <c r="H23" s="63">
        <f t="shared" si="4"/>
        <v>1.6611082971884328</v>
      </c>
      <c r="I23" s="42"/>
    </row>
    <row r="24" spans="1:9" s="54" customFormat="1" ht="20.25" customHeight="1" x14ac:dyDescent="0.3">
      <c r="A24" s="43" t="s">
        <v>10</v>
      </c>
      <c r="B24" s="52" t="s">
        <v>58</v>
      </c>
      <c r="C24" s="53">
        <v>275800000000</v>
      </c>
      <c r="D24" s="53">
        <v>275800000000</v>
      </c>
      <c r="E24" s="53">
        <v>428186159599</v>
      </c>
      <c r="F24" s="53">
        <v>428186159599</v>
      </c>
      <c r="G24" s="64">
        <f t="shared" si="3"/>
        <v>1.5525241464793329</v>
      </c>
      <c r="H24" s="64">
        <f t="shared" si="4"/>
        <v>1.5525241464793329</v>
      </c>
      <c r="I24" s="45"/>
    </row>
    <row r="25" spans="1:9" s="54" customFormat="1" ht="20.25" customHeight="1" x14ac:dyDescent="0.3">
      <c r="A25" s="43" t="s">
        <v>10</v>
      </c>
      <c r="B25" s="52" t="s">
        <v>59</v>
      </c>
      <c r="C25" s="53">
        <v>180000000</v>
      </c>
      <c r="D25" s="53">
        <v>180000000</v>
      </c>
      <c r="E25" s="53">
        <v>48752562145</v>
      </c>
      <c r="F25" s="53">
        <v>48752562145</v>
      </c>
      <c r="G25" s="67"/>
      <c r="H25" s="67"/>
      <c r="I25" s="45"/>
    </row>
    <row r="26" spans="1:9" s="54" customFormat="1" ht="20.25" customHeight="1" x14ac:dyDescent="0.3">
      <c r="A26" s="43" t="s">
        <v>10</v>
      </c>
      <c r="B26" s="52" t="s">
        <v>61</v>
      </c>
      <c r="C26" s="53">
        <v>15700000000</v>
      </c>
      <c r="D26" s="53">
        <v>15700000000</v>
      </c>
      <c r="E26" s="53">
        <v>503832670</v>
      </c>
      <c r="F26" s="53">
        <v>503832670</v>
      </c>
      <c r="G26" s="64">
        <f t="shared" si="3"/>
        <v>3.2091252866242037E-2</v>
      </c>
      <c r="H26" s="64">
        <f t="shared" si="4"/>
        <v>3.2091252866242037E-2</v>
      </c>
      <c r="I26" s="45"/>
    </row>
    <row r="27" spans="1:9" s="54" customFormat="1" ht="20.25" customHeight="1" x14ac:dyDescent="0.3">
      <c r="A27" s="43" t="s">
        <v>10</v>
      </c>
      <c r="B27" s="52" t="s">
        <v>60</v>
      </c>
      <c r="C27" s="53">
        <v>244320000000</v>
      </c>
      <c r="D27" s="53">
        <v>244320000000</v>
      </c>
      <c r="E27" s="53">
        <v>412911492879</v>
      </c>
      <c r="F27" s="53">
        <v>412911492879</v>
      </c>
      <c r="G27" s="64">
        <f t="shared" si="3"/>
        <v>1.6900437658767191</v>
      </c>
      <c r="H27" s="64">
        <f t="shared" si="4"/>
        <v>1.6900437658767191</v>
      </c>
      <c r="I27" s="45"/>
    </row>
    <row r="28" spans="1:9" s="4" customFormat="1" ht="21.9" customHeight="1" x14ac:dyDescent="0.3">
      <c r="A28" s="2">
        <v>5</v>
      </c>
      <c r="B28" s="36" t="s">
        <v>14</v>
      </c>
      <c r="C28" s="3">
        <v>38000000000</v>
      </c>
      <c r="D28" s="3">
        <v>38000000000</v>
      </c>
      <c r="E28" s="3">
        <v>72509426367</v>
      </c>
      <c r="F28" s="3">
        <v>72509426367</v>
      </c>
      <c r="G28" s="63">
        <f t="shared" si="3"/>
        <v>1.9081427991315789</v>
      </c>
      <c r="H28" s="63">
        <f t="shared" si="4"/>
        <v>1.9081427991315789</v>
      </c>
      <c r="I28" s="42"/>
    </row>
    <row r="29" spans="1:9" s="42" customFormat="1" ht="21.75" customHeight="1" x14ac:dyDescent="0.3">
      <c r="A29" s="39">
        <v>6</v>
      </c>
      <c r="B29" s="40" t="s">
        <v>15</v>
      </c>
      <c r="C29" s="41">
        <v>67000000000</v>
      </c>
      <c r="D29" s="41">
        <v>40200000000</v>
      </c>
      <c r="E29" s="41">
        <v>71819372693</v>
      </c>
      <c r="F29" s="3">
        <v>43091623620</v>
      </c>
      <c r="G29" s="63">
        <f t="shared" si="3"/>
        <v>1.071930935716418</v>
      </c>
      <c r="H29" s="63">
        <f t="shared" si="4"/>
        <v>1.0719309358208955</v>
      </c>
    </row>
    <row r="30" spans="1:9" s="45" customFormat="1" ht="36.75" customHeight="1" x14ac:dyDescent="0.3">
      <c r="A30" s="43" t="s">
        <v>10</v>
      </c>
      <c r="B30" s="46" t="s">
        <v>44</v>
      </c>
      <c r="C30" s="10">
        <v>67000000000</v>
      </c>
      <c r="D30" s="10">
        <v>40200000000</v>
      </c>
      <c r="E30" s="10">
        <v>43091623620</v>
      </c>
      <c r="F30" s="10">
        <v>43091623620</v>
      </c>
      <c r="G30" s="64">
        <f t="shared" si="3"/>
        <v>0.64315856149253736</v>
      </c>
      <c r="H30" s="64">
        <f t="shared" si="4"/>
        <v>1.0719309358208955</v>
      </c>
    </row>
    <row r="31" spans="1:9" s="45" customFormat="1" ht="36.75" customHeight="1" x14ac:dyDescent="0.3">
      <c r="A31" s="43" t="s">
        <v>10</v>
      </c>
      <c r="B31" s="46" t="s">
        <v>45</v>
      </c>
      <c r="C31" s="10"/>
      <c r="D31" s="10"/>
      <c r="E31" s="10">
        <v>28727749073</v>
      </c>
      <c r="F31" s="10"/>
      <c r="G31" s="64"/>
      <c r="H31" s="64"/>
    </row>
    <row r="32" spans="1:9" s="4" customFormat="1" ht="21.9" customHeight="1" x14ac:dyDescent="0.3">
      <c r="A32" s="2">
        <v>7</v>
      </c>
      <c r="B32" s="36" t="s">
        <v>46</v>
      </c>
      <c r="C32" s="3">
        <v>47500000000</v>
      </c>
      <c r="D32" s="3">
        <v>47500000000</v>
      </c>
      <c r="E32" s="3">
        <v>64182744283</v>
      </c>
      <c r="F32" s="3">
        <v>64182744283</v>
      </c>
      <c r="G32" s="63">
        <f t="shared" si="3"/>
        <v>1.3512156691157895</v>
      </c>
      <c r="H32" s="63">
        <f t="shared" si="4"/>
        <v>1.3512156691157895</v>
      </c>
      <c r="I32" s="42"/>
    </row>
    <row r="33" spans="1:9" s="42" customFormat="1" ht="24.75" customHeight="1" x14ac:dyDescent="0.3">
      <c r="A33" s="39">
        <v>8</v>
      </c>
      <c r="B33" s="40" t="s">
        <v>47</v>
      </c>
      <c r="C33" s="41">
        <v>30400000000</v>
      </c>
      <c r="D33" s="41">
        <v>25800000000</v>
      </c>
      <c r="E33" s="41">
        <v>40744321840</v>
      </c>
      <c r="F33" s="3">
        <v>34862890772</v>
      </c>
      <c r="G33" s="63">
        <f t="shared" si="3"/>
        <v>1.340273744736842</v>
      </c>
      <c r="H33" s="63">
        <f t="shared" si="4"/>
        <v>1.351274836124031</v>
      </c>
    </row>
    <row r="34" spans="1:9" s="45" customFormat="1" ht="19.5" customHeight="1" x14ac:dyDescent="0.3">
      <c r="A34" s="43" t="s">
        <v>10</v>
      </c>
      <c r="B34" s="44" t="s">
        <v>48</v>
      </c>
      <c r="C34" s="10">
        <v>4600000000</v>
      </c>
      <c r="D34" s="10"/>
      <c r="E34" s="10">
        <v>5881431068</v>
      </c>
      <c r="F34" s="10"/>
      <c r="G34" s="64">
        <f t="shared" si="3"/>
        <v>1.2785719713043477</v>
      </c>
      <c r="H34" s="64"/>
    </row>
    <row r="35" spans="1:9" s="45" customFormat="1" ht="19.5" customHeight="1" x14ac:dyDescent="0.3">
      <c r="A35" s="43" t="s">
        <v>10</v>
      </c>
      <c r="B35" s="44" t="s">
        <v>49</v>
      </c>
      <c r="C35" s="10">
        <v>13350000000</v>
      </c>
      <c r="D35" s="10">
        <v>13350000000</v>
      </c>
      <c r="E35" s="10">
        <v>15527493525</v>
      </c>
      <c r="F35" s="10">
        <v>15527493525</v>
      </c>
      <c r="G35" s="64">
        <f t="shared" si="3"/>
        <v>1.1631081292134831</v>
      </c>
      <c r="H35" s="64">
        <f t="shared" si="4"/>
        <v>1.1631081292134831</v>
      </c>
    </row>
    <row r="36" spans="1:9" s="45" customFormat="1" ht="19.5" customHeight="1" x14ac:dyDescent="0.3">
      <c r="A36" s="43" t="s">
        <v>10</v>
      </c>
      <c r="B36" s="44" t="s">
        <v>50</v>
      </c>
      <c r="C36" s="10">
        <v>12450000000</v>
      </c>
      <c r="D36" s="10">
        <v>12450000000</v>
      </c>
      <c r="E36" s="10">
        <f>16794704025</f>
        <v>16794704025</v>
      </c>
      <c r="F36" s="10">
        <f>16794704025</f>
        <v>16794704025</v>
      </c>
      <c r="G36" s="64">
        <f t="shared" si="3"/>
        <v>1.3489722108433735</v>
      </c>
      <c r="H36" s="64">
        <f t="shared" si="4"/>
        <v>1.3489722108433735</v>
      </c>
    </row>
    <row r="37" spans="1:9" s="45" customFormat="1" ht="19.5" customHeight="1" x14ac:dyDescent="0.3">
      <c r="A37" s="43" t="s">
        <v>10</v>
      </c>
      <c r="B37" s="44" t="s">
        <v>51</v>
      </c>
      <c r="C37" s="10"/>
      <c r="D37" s="10"/>
      <c r="E37" s="10">
        <v>2540693222</v>
      </c>
      <c r="F37" s="10">
        <v>2540693222</v>
      </c>
      <c r="G37" s="64"/>
      <c r="H37" s="64"/>
    </row>
    <row r="38" spans="1:9" s="4" customFormat="1" ht="17.25" customHeight="1" x14ac:dyDescent="0.3">
      <c r="A38" s="5">
        <v>9</v>
      </c>
      <c r="B38" s="36" t="s">
        <v>16</v>
      </c>
      <c r="C38" s="3"/>
      <c r="D38" s="3"/>
      <c r="E38" s="3"/>
      <c r="F38" s="3"/>
      <c r="G38" s="63"/>
      <c r="H38" s="63"/>
      <c r="I38" s="42"/>
    </row>
    <row r="39" spans="1:9" s="4" customFormat="1" ht="21.9" customHeight="1" x14ac:dyDescent="0.3">
      <c r="A39" s="5">
        <v>10</v>
      </c>
      <c r="B39" s="36" t="s">
        <v>17</v>
      </c>
      <c r="C39" s="3"/>
      <c r="D39" s="3"/>
      <c r="E39" s="3">
        <v>335993911</v>
      </c>
      <c r="F39" s="3">
        <v>335993911</v>
      </c>
      <c r="G39" s="63"/>
      <c r="H39" s="63"/>
      <c r="I39" s="42"/>
    </row>
    <row r="40" spans="1:9" s="4" customFormat="1" ht="21.9" customHeight="1" x14ac:dyDescent="0.3">
      <c r="A40" s="5">
        <v>11</v>
      </c>
      <c r="B40" s="36" t="s">
        <v>52</v>
      </c>
      <c r="C40" s="3">
        <v>16000000000</v>
      </c>
      <c r="D40" s="3">
        <v>16000000000</v>
      </c>
      <c r="E40" s="3">
        <v>12305002057</v>
      </c>
      <c r="F40" s="3">
        <v>12305002057</v>
      </c>
      <c r="G40" s="63">
        <f t="shared" si="3"/>
        <v>0.76906262856249996</v>
      </c>
      <c r="H40" s="63">
        <f t="shared" si="4"/>
        <v>0.76906262856249996</v>
      </c>
      <c r="I40" s="42"/>
    </row>
    <row r="41" spans="1:9" s="4" customFormat="1" ht="21.9" customHeight="1" x14ac:dyDescent="0.3">
      <c r="A41" s="5">
        <v>12</v>
      </c>
      <c r="B41" s="36" t="s">
        <v>53</v>
      </c>
      <c r="C41" s="3">
        <v>200000000000</v>
      </c>
      <c r="D41" s="3">
        <v>200000000000</v>
      </c>
      <c r="E41" s="3">
        <v>59546886370</v>
      </c>
      <c r="F41" s="3">
        <v>59546886370</v>
      </c>
      <c r="G41" s="63">
        <f t="shared" si="3"/>
        <v>0.29773443184999998</v>
      </c>
      <c r="H41" s="63">
        <f t="shared" si="4"/>
        <v>0.29773443184999998</v>
      </c>
      <c r="I41" s="42"/>
    </row>
    <row r="42" spans="1:9" s="4" customFormat="1" ht="36" customHeight="1" x14ac:dyDescent="0.3">
      <c r="A42" s="5">
        <v>13</v>
      </c>
      <c r="B42" s="36" t="s">
        <v>54</v>
      </c>
      <c r="C42" s="3"/>
      <c r="D42" s="3"/>
      <c r="E42" s="3"/>
      <c r="F42" s="3"/>
      <c r="G42" s="63"/>
      <c r="H42" s="63"/>
      <c r="I42" s="42"/>
    </row>
    <row r="43" spans="1:9" s="4" customFormat="1" ht="21.9" customHeight="1" x14ac:dyDescent="0.3">
      <c r="A43" s="5">
        <v>14</v>
      </c>
      <c r="B43" s="36" t="s">
        <v>18</v>
      </c>
      <c r="C43" s="3">
        <v>23500000000</v>
      </c>
      <c r="D43" s="3">
        <v>23500000000</v>
      </c>
      <c r="E43" s="41">
        <v>24556805367</v>
      </c>
      <c r="F43" s="41">
        <v>24556805367</v>
      </c>
      <c r="G43" s="63">
        <f t="shared" si="3"/>
        <v>1.0449704411489362</v>
      </c>
      <c r="H43" s="63">
        <f t="shared" si="4"/>
        <v>1.0449704411489362</v>
      </c>
      <c r="I43" s="42"/>
    </row>
    <row r="44" spans="1:9" s="45" customFormat="1" ht="19.5" customHeight="1" x14ac:dyDescent="0.3">
      <c r="A44" s="43" t="s">
        <v>10</v>
      </c>
      <c r="B44" s="46" t="s">
        <v>62</v>
      </c>
      <c r="C44" s="53">
        <v>8900000000</v>
      </c>
      <c r="D44" s="53">
        <v>8900000000</v>
      </c>
      <c r="E44" s="10"/>
      <c r="F44" s="10"/>
      <c r="G44" s="64">
        <f t="shared" si="3"/>
        <v>0</v>
      </c>
      <c r="H44" s="64">
        <f t="shared" si="4"/>
        <v>0</v>
      </c>
    </row>
    <row r="45" spans="1:9" s="45" customFormat="1" ht="19.5" customHeight="1" x14ac:dyDescent="0.3">
      <c r="A45" s="43" t="s">
        <v>10</v>
      </c>
      <c r="B45" s="46" t="s">
        <v>63</v>
      </c>
      <c r="C45" s="53">
        <v>420000000</v>
      </c>
      <c r="D45" s="53">
        <v>420000000</v>
      </c>
      <c r="E45" s="10"/>
      <c r="F45" s="10"/>
      <c r="G45" s="64">
        <f t="shared" si="3"/>
        <v>0</v>
      </c>
      <c r="H45" s="64">
        <f t="shared" si="4"/>
        <v>0</v>
      </c>
    </row>
    <row r="46" spans="1:9" s="45" customFormat="1" ht="19.5" customHeight="1" x14ac:dyDescent="0.3">
      <c r="A46" s="43" t="s">
        <v>10</v>
      </c>
      <c r="B46" s="46" t="s">
        <v>64</v>
      </c>
      <c r="C46" s="53">
        <v>2050000000</v>
      </c>
      <c r="D46" s="53">
        <v>2050000000</v>
      </c>
      <c r="E46" s="10"/>
      <c r="F46" s="10"/>
      <c r="G46" s="64">
        <f t="shared" si="3"/>
        <v>0</v>
      </c>
      <c r="H46" s="64">
        <f t="shared" si="4"/>
        <v>0</v>
      </c>
    </row>
    <row r="47" spans="1:9" s="45" customFormat="1" ht="19.5" customHeight="1" x14ac:dyDescent="0.3">
      <c r="A47" s="43" t="s">
        <v>10</v>
      </c>
      <c r="B47" s="46" t="s">
        <v>61</v>
      </c>
      <c r="C47" s="53">
        <v>12130000000</v>
      </c>
      <c r="D47" s="53">
        <v>12130000000</v>
      </c>
      <c r="E47" s="10"/>
      <c r="F47" s="10"/>
      <c r="G47" s="64">
        <f t="shared" si="3"/>
        <v>0</v>
      </c>
      <c r="H47" s="64">
        <f t="shared" si="4"/>
        <v>0</v>
      </c>
    </row>
    <row r="48" spans="1:9" s="4" customFormat="1" ht="38.1" customHeight="1" x14ac:dyDescent="0.3">
      <c r="A48" s="5">
        <v>15</v>
      </c>
      <c r="B48" s="36" t="s">
        <v>19</v>
      </c>
      <c r="C48" s="3">
        <v>130000000000</v>
      </c>
      <c r="D48" s="3">
        <v>43560000000</v>
      </c>
      <c r="E48" s="3">
        <v>173210663403</v>
      </c>
      <c r="F48" s="3">
        <v>62784229668</v>
      </c>
      <c r="G48" s="63">
        <f t="shared" si="3"/>
        <v>1.3323897184846154</v>
      </c>
      <c r="H48" s="63">
        <f t="shared" si="4"/>
        <v>1.4413275865013775</v>
      </c>
      <c r="I48" s="42"/>
    </row>
    <row r="49" spans="1:9" s="4" customFormat="1" ht="21.9" customHeight="1" x14ac:dyDescent="0.3">
      <c r="A49" s="5">
        <v>16</v>
      </c>
      <c r="B49" s="36" t="s">
        <v>20</v>
      </c>
      <c r="C49" s="3">
        <v>55000000000</v>
      </c>
      <c r="D49" s="3">
        <v>37050000000</v>
      </c>
      <c r="E49" s="3">
        <v>95340400902</v>
      </c>
      <c r="F49" s="3">
        <v>64526979733</v>
      </c>
      <c r="G49" s="63">
        <f t="shared" si="3"/>
        <v>1.7334618345818182</v>
      </c>
      <c r="H49" s="63">
        <f t="shared" si="4"/>
        <v>1.7416188861808366</v>
      </c>
      <c r="I49" s="42"/>
    </row>
    <row r="50" spans="1:9" s="4" customFormat="1" ht="36" customHeight="1" x14ac:dyDescent="0.3">
      <c r="A50" s="5">
        <v>17</v>
      </c>
      <c r="B50" s="36" t="s">
        <v>55</v>
      </c>
      <c r="C50" s="3">
        <v>200000000</v>
      </c>
      <c r="D50" s="3">
        <v>200000000</v>
      </c>
      <c r="E50" s="3">
        <v>642449674</v>
      </c>
      <c r="F50" s="3">
        <v>642449674</v>
      </c>
      <c r="G50" s="63">
        <f t="shared" si="3"/>
        <v>3.2122483700000002</v>
      </c>
      <c r="H50" s="63">
        <f t="shared" si="4"/>
        <v>3.2122483700000002</v>
      </c>
      <c r="I50" s="42"/>
    </row>
    <row r="51" spans="1:9" s="4" customFormat="1" ht="70.5" customHeight="1" x14ac:dyDescent="0.3">
      <c r="A51" s="2">
        <v>18</v>
      </c>
      <c r="B51" s="36" t="s">
        <v>56</v>
      </c>
      <c r="C51" s="3">
        <v>200000000</v>
      </c>
      <c r="D51" s="3">
        <v>200000000</v>
      </c>
      <c r="E51" s="3">
        <v>1546704488</v>
      </c>
      <c r="F51" s="3">
        <v>1546704488</v>
      </c>
      <c r="G51" s="63">
        <f t="shared" si="3"/>
        <v>7.7335224399999998</v>
      </c>
      <c r="H51" s="63">
        <f t="shared" si="4"/>
        <v>7.7335224399999998</v>
      </c>
      <c r="I51" s="42"/>
    </row>
    <row r="52" spans="1:9" s="8" customFormat="1" ht="21.9" customHeight="1" x14ac:dyDescent="0.3">
      <c r="A52" s="6" t="s">
        <v>5</v>
      </c>
      <c r="B52" s="37" t="s">
        <v>28</v>
      </c>
      <c r="C52" s="7"/>
      <c r="D52" s="7"/>
      <c r="E52" s="7"/>
      <c r="F52" s="7"/>
      <c r="G52" s="63"/>
      <c r="H52" s="63"/>
      <c r="I52" s="51"/>
    </row>
    <row r="53" spans="1:9" s="8" customFormat="1" ht="21.9" customHeight="1" x14ac:dyDescent="0.3">
      <c r="A53" s="6" t="s">
        <v>6</v>
      </c>
      <c r="B53" s="37" t="s">
        <v>29</v>
      </c>
      <c r="C53" s="7">
        <v>55000000000</v>
      </c>
      <c r="D53" s="7"/>
      <c r="E53" s="7">
        <v>17750994139</v>
      </c>
      <c r="F53" s="7"/>
      <c r="G53" s="62">
        <f t="shared" ref="G53" si="5">E53/C53</f>
        <v>0.3227453479818182</v>
      </c>
      <c r="H53" s="62"/>
      <c r="I53" s="51"/>
    </row>
    <row r="54" spans="1:9" s="42" customFormat="1" ht="17.25" customHeight="1" x14ac:dyDescent="0.3">
      <c r="A54" s="39">
        <v>1</v>
      </c>
      <c r="B54" s="40" t="s">
        <v>21</v>
      </c>
      <c r="C54" s="41"/>
      <c r="D54" s="41"/>
      <c r="E54" s="41"/>
      <c r="F54" s="41"/>
      <c r="G54" s="65"/>
      <c r="H54" s="65"/>
    </row>
    <row r="55" spans="1:9" s="42" customFormat="1" ht="17.25" customHeight="1" x14ac:dyDescent="0.3">
      <c r="A55" s="39">
        <v>2</v>
      </c>
      <c r="B55" s="40" t="s">
        <v>22</v>
      </c>
      <c r="C55" s="41"/>
      <c r="D55" s="41"/>
      <c r="E55" s="41">
        <v>474290698</v>
      </c>
      <c r="F55" s="41"/>
      <c r="G55" s="65"/>
      <c r="H55" s="65"/>
    </row>
    <row r="56" spans="1:9" s="42" customFormat="1" ht="32.25" customHeight="1" x14ac:dyDescent="0.3">
      <c r="A56" s="39">
        <v>3</v>
      </c>
      <c r="B56" s="40" t="s">
        <v>23</v>
      </c>
      <c r="C56" s="41"/>
      <c r="D56" s="41"/>
      <c r="E56" s="41"/>
      <c r="F56" s="41"/>
      <c r="G56" s="65"/>
      <c r="H56" s="65"/>
    </row>
    <row r="57" spans="1:9" s="42" customFormat="1" ht="31.5" customHeight="1" x14ac:dyDescent="0.3">
      <c r="A57" s="39">
        <v>4</v>
      </c>
      <c r="B57" s="40" t="s">
        <v>24</v>
      </c>
      <c r="C57" s="41"/>
      <c r="D57" s="41"/>
      <c r="E57" s="41">
        <v>3766224</v>
      </c>
      <c r="F57" s="41"/>
      <c r="G57" s="65"/>
      <c r="H57" s="65"/>
    </row>
    <row r="58" spans="1:9" s="42" customFormat="1" ht="29.25" customHeight="1" x14ac:dyDescent="0.3">
      <c r="A58" s="39">
        <v>5</v>
      </c>
      <c r="B58" s="40" t="s">
        <v>57</v>
      </c>
      <c r="C58" s="41"/>
      <c r="D58" s="41"/>
      <c r="E58" s="41">
        <v>17256491098</v>
      </c>
      <c r="F58" s="41"/>
      <c r="G58" s="65"/>
      <c r="H58" s="65"/>
    </row>
    <row r="59" spans="1:9" s="42" customFormat="1" ht="20.25" customHeight="1" x14ac:dyDescent="0.3">
      <c r="A59" s="39">
        <v>6</v>
      </c>
      <c r="B59" s="40" t="s">
        <v>25</v>
      </c>
      <c r="C59" s="41"/>
      <c r="D59" s="41"/>
      <c r="E59" s="41">
        <v>16446119</v>
      </c>
      <c r="F59" s="41"/>
      <c r="G59" s="65"/>
      <c r="H59" s="65"/>
    </row>
    <row r="60" spans="1:9" s="51" customFormat="1" ht="21.9" customHeight="1" x14ac:dyDescent="0.3">
      <c r="A60" s="49" t="s">
        <v>7</v>
      </c>
      <c r="B60" s="50" t="s">
        <v>26</v>
      </c>
      <c r="C60" s="48"/>
      <c r="D60" s="48"/>
      <c r="E60" s="48"/>
      <c r="F60" s="48"/>
      <c r="G60" s="65"/>
      <c r="H60" s="65"/>
    </row>
    <row r="61" spans="1:9" s="29" customFormat="1" ht="27.6" customHeight="1" x14ac:dyDescent="0.3">
      <c r="A61" s="9" t="s">
        <v>3</v>
      </c>
      <c r="B61" s="37" t="s">
        <v>35</v>
      </c>
      <c r="C61" s="28"/>
      <c r="D61" s="28"/>
      <c r="E61" s="38"/>
      <c r="F61" s="38"/>
      <c r="G61" s="63"/>
      <c r="H61" s="63"/>
      <c r="I61" s="58"/>
    </row>
    <row r="62" spans="1:9" s="29" customFormat="1" ht="23.25" customHeight="1" x14ac:dyDescent="0.3">
      <c r="A62" s="9" t="s">
        <v>8</v>
      </c>
      <c r="B62" s="37" t="s">
        <v>36</v>
      </c>
      <c r="C62" s="28"/>
      <c r="D62" s="28"/>
      <c r="E62" s="7">
        <v>9457066330</v>
      </c>
      <c r="F62" s="7">
        <v>9457066330</v>
      </c>
      <c r="G62" s="63"/>
      <c r="H62" s="63"/>
      <c r="I62" s="58"/>
    </row>
    <row r="63" spans="1:9" s="29" customFormat="1" ht="39" customHeight="1" x14ac:dyDescent="0.3">
      <c r="A63" s="32" t="s">
        <v>9</v>
      </c>
      <c r="B63" s="35" t="s">
        <v>37</v>
      </c>
      <c r="C63" s="34"/>
      <c r="D63" s="34"/>
      <c r="E63" s="33">
        <v>3255442911928</v>
      </c>
      <c r="F63" s="33">
        <v>3255442911928</v>
      </c>
      <c r="G63" s="66"/>
      <c r="H63" s="66"/>
      <c r="I63" s="58"/>
    </row>
    <row r="64" spans="1:9" ht="18" x14ac:dyDescent="0.3">
      <c r="A64" s="18"/>
      <c r="B64" s="31"/>
      <c r="C64" s="30"/>
      <c r="D64" s="30"/>
      <c r="E64" s="30"/>
      <c r="F64" s="30"/>
      <c r="G64" s="30"/>
      <c r="H64" s="30"/>
    </row>
    <row r="65" spans="1:8" ht="18" x14ac:dyDescent="0.3">
      <c r="A65" s="18"/>
      <c r="B65" s="31"/>
      <c r="C65" s="30"/>
      <c r="D65" s="30"/>
      <c r="E65" s="30"/>
      <c r="F65" s="30"/>
      <c r="G65" s="30"/>
      <c r="H65" s="30"/>
    </row>
    <row r="66" spans="1:8" ht="18" x14ac:dyDescent="0.3">
      <c r="A66" s="18"/>
      <c r="B66" s="18"/>
      <c r="C66" s="18"/>
      <c r="D66" s="18"/>
      <c r="E66" s="18"/>
      <c r="F66" s="18"/>
      <c r="G66" s="18"/>
      <c r="H66" s="18"/>
    </row>
    <row r="67" spans="1:8" ht="18" x14ac:dyDescent="0.3">
      <c r="A67" s="18"/>
      <c r="B67" s="18"/>
      <c r="C67" s="18"/>
      <c r="D67" s="18"/>
      <c r="E67" s="18"/>
      <c r="F67" s="18"/>
      <c r="G67" s="18"/>
      <c r="H67" s="18"/>
    </row>
    <row r="68" spans="1:8" ht="18" x14ac:dyDescent="0.3">
      <c r="A68" s="18"/>
      <c r="B68" s="18"/>
      <c r="C68" s="18"/>
      <c r="D68" s="18"/>
      <c r="E68" s="18"/>
      <c r="F68" s="18"/>
      <c r="G68" s="18"/>
      <c r="H68" s="18"/>
    </row>
    <row r="69" spans="1:8" ht="22.5" customHeight="1" x14ac:dyDescent="0.3">
      <c r="A69" s="18"/>
      <c r="B69" s="18"/>
      <c r="C69" s="18"/>
      <c r="D69" s="18"/>
      <c r="E69" s="18"/>
      <c r="F69" s="18"/>
      <c r="G69" s="18"/>
      <c r="H69" s="18"/>
    </row>
    <row r="70" spans="1:8" ht="18" x14ac:dyDescent="0.3">
      <c r="A70" s="18"/>
      <c r="B70" s="18"/>
      <c r="C70" s="18"/>
      <c r="D70" s="18"/>
      <c r="E70" s="18"/>
      <c r="F70" s="18"/>
      <c r="G70" s="18"/>
      <c r="H70" s="18"/>
    </row>
    <row r="71" spans="1:8" ht="18" x14ac:dyDescent="0.3">
      <c r="A71" s="18"/>
      <c r="B71" s="18"/>
      <c r="C71" s="18"/>
      <c r="D71" s="18"/>
      <c r="E71" s="18"/>
      <c r="F71" s="18"/>
      <c r="G71" s="18"/>
      <c r="H71" s="18"/>
    </row>
    <row r="72" spans="1:8" ht="18" x14ac:dyDescent="0.3">
      <c r="A72" s="18"/>
      <c r="B72" s="18"/>
      <c r="C72" s="18"/>
      <c r="D72" s="18"/>
      <c r="E72" s="18"/>
      <c r="F72" s="18"/>
      <c r="G72" s="18"/>
      <c r="H72" s="18"/>
    </row>
    <row r="73" spans="1:8" ht="18" x14ac:dyDescent="0.3">
      <c r="A73" s="18"/>
      <c r="B73" s="18"/>
      <c r="C73" s="18"/>
      <c r="D73" s="18"/>
      <c r="E73" s="18"/>
      <c r="F73" s="18"/>
      <c r="G73" s="18"/>
      <c r="H73" s="18"/>
    </row>
  </sheetData>
  <mergeCells count="14">
    <mergeCell ref="E1:H1"/>
    <mergeCell ref="H6:H7"/>
    <mergeCell ref="A3:H3"/>
    <mergeCell ref="A5:A7"/>
    <mergeCell ref="B5:B7"/>
    <mergeCell ref="C5:D5"/>
    <mergeCell ref="E5:F5"/>
    <mergeCell ref="G5:H5"/>
    <mergeCell ref="C6:C7"/>
    <mergeCell ref="D6:D7"/>
    <mergeCell ref="E6:E7"/>
    <mergeCell ref="F6:F7"/>
    <mergeCell ref="G6:G7"/>
    <mergeCell ref="A1:B1"/>
  </mergeCells>
  <printOptions horizontalCentered="1"/>
  <pageMargins left="0.2" right="0.2" top="0.53" bottom="0.38"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2B4F4-5EC8-4CCD-81DF-9B82B9D901F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96DA64-4006-4AC6-A125-AC682F352B50}">
  <ds:schemaRefs>
    <ds:schemaRef ds:uri="http://schemas.microsoft.com/sharepoint/v3/contenttype/forms"/>
  </ds:schemaRefs>
</ds:datastoreItem>
</file>

<file path=customXml/itemProps3.xml><?xml version="1.0" encoding="utf-8"?>
<ds:datastoreItem xmlns:ds="http://schemas.openxmlformats.org/officeDocument/2006/customXml" ds:itemID="{2F7F7405-843F-48AD-BFE0-E9D2A3E44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63</vt:lpstr>
      <vt:lpstr>'bieu 63'!Print_Area</vt:lpstr>
      <vt:lpstr>'bieu 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2025-06-29T02:36:37Z</cp:lastPrinted>
  <dcterms:created xsi:type="dcterms:W3CDTF">2018-08-22T07:49:45Z</dcterms:created>
  <dcterms:modified xsi:type="dcterms:W3CDTF">2025-07-02T04:11:05Z</dcterms:modified>
</cp:coreProperties>
</file>