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AM 2025\11. CONG KHAI NGAN SACH\3. Cong khai NQ phe chuan quyet toan\"/>
    </mc:Choice>
  </mc:AlternateContent>
  <xr:revisionPtr revIDLastSave="0" documentId="13_ncr:1_{7310F523-7B5D-485C-9D83-36E255C4946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ieu 62" sheetId="1" r:id="rId1"/>
  </sheets>
  <definedNames>
    <definedName name="_xlnm.Print_Area" localSheetId="0">'bieu 62'!$A$1:$E$37</definedName>
    <definedName name="_xlnm.Print_Titles" localSheetId="0">'bieu 62'!$6:$7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  <c r="E27" i="1"/>
  <c r="D18" i="1"/>
  <c r="D19" i="1"/>
  <c r="D12" i="1"/>
  <c r="D8" i="1"/>
  <c r="C18" i="1"/>
  <c r="C25" i="1"/>
  <c r="C19" i="1" s="1"/>
  <c r="C8" i="1"/>
  <c r="D34" i="1"/>
  <c r="C34" i="1" l="1"/>
  <c r="E37" i="1" l="1"/>
  <c r="E33" i="1"/>
  <c r="E23" i="1"/>
  <c r="E22" i="1"/>
  <c r="E21" i="1"/>
  <c r="E20" i="1"/>
  <c r="E14" i="1"/>
  <c r="E13" i="1"/>
  <c r="D31" i="1"/>
  <c r="E12" i="1"/>
  <c r="D9" i="1"/>
  <c r="C31" i="1"/>
  <c r="E9" i="1" l="1"/>
  <c r="E31" i="1"/>
  <c r="E19" i="1"/>
  <c r="D26" i="1" l="1"/>
  <c r="C26" i="1"/>
  <c r="E18" i="1" l="1"/>
  <c r="E26" i="1"/>
  <c r="A28" i="1"/>
  <c r="A12" i="1"/>
  <c r="A15" i="1" s="1"/>
  <c r="A16" i="1" s="1"/>
  <c r="A17" i="1" s="1"/>
  <c r="E8" i="1" l="1"/>
</calcChain>
</file>

<file path=xl/sharedStrings.xml><?xml version="1.0" encoding="utf-8"?>
<sst xmlns="http://schemas.openxmlformats.org/spreadsheetml/2006/main" count="53" uniqueCount="50">
  <si>
    <t>STT</t>
  </si>
  <si>
    <t>NỘI DUNG</t>
  </si>
  <si>
    <t>A</t>
  </si>
  <si>
    <t>B</t>
  </si>
  <si>
    <t>TỔNG NGUỒN THU NSĐP</t>
  </si>
  <si>
    <t>I</t>
  </si>
  <si>
    <t>Thu NSĐP hưởng 100%</t>
  </si>
  <si>
    <t>Thu NSĐP hưởng từ các khoản thu phân chia</t>
  </si>
  <si>
    <t>II</t>
  </si>
  <si>
    <t>Thu bổ sung từ NSTW</t>
  </si>
  <si>
    <t>Thu bổ sung có mục tiêu</t>
  </si>
  <si>
    <t>III</t>
  </si>
  <si>
    <t>Thu từ quỹ dự trữ tài chính</t>
  </si>
  <si>
    <t>Thu kết dư</t>
  </si>
  <si>
    <t>Thu chuyển nguồn từ năm trước chuyển sang</t>
  </si>
  <si>
    <t>TỔNG CHI NSĐP</t>
  </si>
  <si>
    <t xml:space="preserve">Chi đầu tư phát triển </t>
  </si>
  <si>
    <t>Chi thường xuyên</t>
  </si>
  <si>
    <t>Chi trả nợ lãi các khoản do chính quyền địa phương vay</t>
  </si>
  <si>
    <t>Chi bổ sung quỹ dự trữ tài chính</t>
  </si>
  <si>
    <t>Dự phòng ngân sách</t>
  </si>
  <si>
    <t>Chi tạo nguồn, điều chỉnh tiền lương</t>
  </si>
  <si>
    <t>Chi các chương trình mục tiêu</t>
  </si>
  <si>
    <t>Chi các chương trình mục tiêu quốc gia</t>
  </si>
  <si>
    <t>Chi các chương trình mục tiêu, nhiệm vụ</t>
  </si>
  <si>
    <t>Chi chuyển nguồn sang năm sau</t>
  </si>
  <si>
    <t>C</t>
  </si>
  <si>
    <t>D</t>
  </si>
  <si>
    <t>Từ nguồn vay để trả nợ gốc</t>
  </si>
  <si>
    <t>Từ nguồn bội thu, tăng thu, tiết kiệm chi, kết dư ngân sách cấp tỉnh</t>
  </si>
  <si>
    <t>TỔNG MỨC VAY CỦA NSĐP</t>
  </si>
  <si>
    <t>-</t>
  </si>
  <si>
    <t xml:space="preserve">Thu bổ sung cân đối </t>
  </si>
  <si>
    <t>DỰ TOÁN</t>
  </si>
  <si>
    <t>Chi cân đối NSĐP</t>
  </si>
  <si>
    <t>QUYẾT TOÁN</t>
  </si>
  <si>
    <t>SO SÁNH
(%)</t>
  </si>
  <si>
    <t>Thu ngân sách địa phương được hưởng theo phân cấp</t>
  </si>
  <si>
    <t>BỘI CHI NSĐP/BỘI THU NSĐP/KẾT DƯ NSĐP</t>
  </si>
  <si>
    <t>E</t>
  </si>
  <si>
    <t>TỔNG MỨC DƯ NỢ VAY CUỐI NĂM CỦA NSĐP</t>
  </si>
  <si>
    <t>UBND TỈNH LAI CHÂU</t>
  </si>
  <si>
    <t>Đơn vị: Đồng</t>
  </si>
  <si>
    <t>Biểu số 62/CK-NSNN</t>
  </si>
  <si>
    <t>CHI TRẢ NỢ GỐC CỦA NSĐP</t>
  </si>
  <si>
    <t>Đ</t>
  </si>
  <si>
    <t>Vay để bù đắp bội chi</t>
  </si>
  <si>
    <t>Vay để trả nợ gốc</t>
  </si>
  <si>
    <t>CÂN ĐỐI NGÂN SÁCH ĐỊA PHƯƠNG NĂM 2024</t>
  </si>
  <si>
    <t>(Kèm theo Quyết định số:        /QĐ-UBND ngày         / 7 /2025 của UBND tỉnh Lai Châu)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</si>
</sst>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#;\-#,###;&quot;&quot;;_(@_)"/>
    <numFmt numFmtId="167" formatCode="0.0%"/>
  </numFmts>
  <fonts count="22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163"/>
    </font>
    <font>
      <sz val="10"/>
      <name val="Times New Roman"/>
      <family val="1"/>
      <charset val="163"/>
    </font>
    <font>
      <b/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sz val="14"/>
      <name val="Times New Roman"/>
      <family val="1"/>
      <charset val="163"/>
    </font>
    <font>
      <sz val="16"/>
      <name val="Times New Roman"/>
      <family val="1"/>
      <charset val="163"/>
    </font>
    <font>
      <i/>
      <sz val="14"/>
      <name val="Times New Roman"/>
      <family val="1"/>
      <charset val="163"/>
    </font>
    <font>
      <sz val="14"/>
      <name val="Times New Roman"/>
      <family val="1"/>
      <charset val="163"/>
    </font>
    <font>
      <i/>
      <sz val="11"/>
      <name val="Times New Roman"/>
      <family val="1"/>
      <charset val="163"/>
    </font>
    <font>
      <sz val="12"/>
      <name val=".VnArial Narrow"/>
      <family val="2"/>
      <charset val="163"/>
    </font>
    <font>
      <b/>
      <sz val="12"/>
      <name val="Times New Romanh"/>
      <charset val="163"/>
    </font>
    <font>
      <b/>
      <sz val="10"/>
      <name val="Times New Roman"/>
      <family val="1"/>
      <charset val="163"/>
    </font>
    <font>
      <b/>
      <u/>
      <sz val="14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3">
    <xf numFmtId="0" fontId="0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0" fontId="7" fillId="0" borderId="0"/>
    <xf numFmtId="0" fontId="3" fillId="0" borderId="0"/>
    <xf numFmtId="0" fontId="6" fillId="0" borderId="0"/>
    <xf numFmtId="0" fontId="1" fillId="0" borderId="0"/>
    <xf numFmtId="165" fontId="8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3" fontId="10" fillId="2" borderId="6" xfId="0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vertical="center"/>
    </xf>
    <xf numFmtId="3" fontId="20" fillId="0" borderId="4" xfId="0" applyNumberFormat="1" applyFont="1" applyBorder="1" applyAlignment="1">
      <alignment horizontal="right" vertical="center"/>
    </xf>
    <xf numFmtId="167" fontId="20" fillId="0" borderId="4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right" vertical="center"/>
    </xf>
    <xf numFmtId="167" fontId="10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9" fillId="0" borderId="1" xfId="0" quotePrefix="1" applyFont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3" fontId="20" fillId="0" borderId="1" xfId="0" applyNumberFormat="1" applyFont="1" applyBorder="1" applyAlignment="1">
      <alignment vertical="center"/>
    </xf>
    <xf numFmtId="167" fontId="2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9" fillId="2" borderId="0" xfId="0" applyFont="1" applyFill="1" applyAlignment="1">
      <alignment vertical="center"/>
    </xf>
    <xf numFmtId="3" fontId="21" fillId="0" borderId="1" xfId="0" applyNumberFormat="1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3" fontId="21" fillId="2" borderId="1" xfId="0" applyNumberFormat="1" applyFont="1" applyFill="1" applyBorder="1" applyAlignment="1">
      <alignment vertical="center"/>
    </xf>
    <xf numFmtId="3" fontId="20" fillId="2" borderId="1" xfId="0" applyNumberFormat="1" applyFont="1" applyFill="1" applyBorder="1" applyAlignment="1">
      <alignment vertical="center"/>
    </xf>
    <xf numFmtId="9" fontId="20" fillId="2" borderId="1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1" fillId="2" borderId="5" xfId="0" applyFont="1" applyFill="1" applyBorder="1" applyAlignment="1">
      <alignment horizontal="left" vertical="center" wrapText="1"/>
    </xf>
    <xf numFmtId="167" fontId="20" fillId="2" borderId="1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3" fontId="10" fillId="2" borderId="1" xfId="11" applyNumberFormat="1" applyFont="1" applyFill="1" applyBorder="1" applyAlignment="1">
      <alignment horizontal="right" vertical="center" wrapText="1"/>
    </xf>
    <xf numFmtId="9" fontId="10" fillId="2" borderId="1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vertical="center"/>
    </xf>
    <xf numFmtId="167" fontId="10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/>
    </xf>
    <xf numFmtId="3" fontId="20" fillId="2" borderId="6" xfId="0" applyNumberFormat="1" applyFont="1" applyFill="1" applyBorder="1" applyAlignment="1">
      <alignment vertical="center"/>
    </xf>
    <xf numFmtId="9" fontId="10" fillId="0" borderId="6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3" fontId="20" fillId="0" borderId="2" xfId="0" applyNumberFormat="1" applyFont="1" applyBorder="1" applyAlignment="1">
      <alignment vertical="center"/>
    </xf>
    <xf numFmtId="167" fontId="20" fillId="0" borderId="2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1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</cellXfs>
  <cellStyles count="13">
    <cellStyle name="Comma" xfId="11" builtinId="3"/>
    <cellStyle name="Comma 2" xfId="1" xr:uid="{00000000-0005-0000-0000-000001000000}"/>
    <cellStyle name="Currency 2" xfId="2" xr:uid="{00000000-0005-0000-0000-000002000000}"/>
    <cellStyle name="HAI" xfId="3" xr:uid="{00000000-0005-0000-0000-000003000000}"/>
    <cellStyle name="Normal" xfId="0" builtinId="0"/>
    <cellStyle name="Normal 2" xfId="4" xr:uid="{00000000-0005-0000-0000-000005000000}"/>
    <cellStyle name="Normal 3" xfId="5" xr:uid="{00000000-0005-0000-0000-000006000000}"/>
    <cellStyle name="Normal 4" xfId="6" xr:uid="{00000000-0005-0000-0000-000007000000}"/>
    <cellStyle name="Normal 4 2" xfId="12" xr:uid="{00000000-0005-0000-0000-000008000000}"/>
    <cellStyle name="Normal 5" xfId="7" xr:uid="{00000000-0005-0000-0000-000009000000}"/>
    <cellStyle name="Normal 6" xfId="8" xr:uid="{00000000-0005-0000-0000-00000A000000}"/>
    <cellStyle name="Normal 7" xfId="9" xr:uid="{00000000-0005-0000-0000-00000B000000}"/>
    <cellStyle name="Normal 8" xfId="10" xr:uid="{00000000-0005-0000-0000-00000C000000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workbookViewId="0">
      <selection activeCell="A4" sqref="A4:E4"/>
    </sheetView>
  </sheetViews>
  <sheetFormatPr defaultColWidth="9.109375" defaultRowHeight="15.6"/>
  <cols>
    <col min="1" max="1" width="4.6640625" style="7" customWidth="1"/>
    <col min="2" max="2" width="48.33203125" style="7" customWidth="1"/>
    <col min="3" max="3" width="17.44140625" style="7" customWidth="1"/>
    <col min="4" max="4" width="17.21875" style="7" customWidth="1"/>
    <col min="5" max="5" width="10.6640625" style="7" customWidth="1"/>
    <col min="6" max="8" width="9.109375" style="7"/>
    <col min="9" max="9" width="18.88671875" style="7" customWidth="1"/>
    <col min="10" max="16384" width="9.109375" style="7"/>
  </cols>
  <sheetData>
    <row r="1" spans="1:11" ht="21" customHeight="1">
      <c r="A1" s="6" t="s">
        <v>41</v>
      </c>
      <c r="B1" s="6"/>
      <c r="C1" s="58" t="s">
        <v>43</v>
      </c>
      <c r="D1" s="58"/>
      <c r="E1" s="58"/>
    </row>
    <row r="2" spans="1:11" ht="17.399999999999999">
      <c r="A2" s="8"/>
      <c r="B2" s="8"/>
      <c r="C2" s="9"/>
      <c r="D2" s="9"/>
      <c r="E2" s="9"/>
    </row>
    <row r="3" spans="1:11" ht="21" customHeight="1">
      <c r="A3" s="10" t="s">
        <v>48</v>
      </c>
      <c r="B3" s="11"/>
      <c r="C3" s="12"/>
      <c r="D3" s="12"/>
      <c r="E3" s="12"/>
    </row>
    <row r="4" spans="1:11" ht="21" customHeight="1">
      <c r="A4" s="59" t="s">
        <v>49</v>
      </c>
      <c r="B4" s="59"/>
      <c r="C4" s="59"/>
      <c r="D4" s="59"/>
      <c r="E4" s="59"/>
    </row>
    <row r="5" spans="1:11" ht="19.5" customHeight="1">
      <c r="A5" s="13"/>
      <c r="B5" s="13"/>
      <c r="C5" s="14"/>
      <c r="D5" s="60" t="s">
        <v>42</v>
      </c>
      <c r="E5" s="60"/>
    </row>
    <row r="6" spans="1:11" ht="22.5" customHeight="1">
      <c r="A6" s="61" t="s">
        <v>0</v>
      </c>
      <c r="B6" s="61" t="s">
        <v>1</v>
      </c>
      <c r="C6" s="61" t="s">
        <v>33</v>
      </c>
      <c r="D6" s="61" t="s">
        <v>35</v>
      </c>
      <c r="E6" s="61" t="s">
        <v>36</v>
      </c>
    </row>
    <row r="7" spans="1:11" ht="22.5" customHeight="1">
      <c r="A7" s="62"/>
      <c r="B7" s="62"/>
      <c r="C7" s="62"/>
      <c r="D7" s="62"/>
      <c r="E7" s="62"/>
    </row>
    <row r="8" spans="1:11" s="14" customFormat="1" ht="19.5" customHeight="1">
      <c r="A8" s="15" t="s">
        <v>2</v>
      </c>
      <c r="B8" s="16" t="s">
        <v>4</v>
      </c>
      <c r="C8" s="17">
        <f>C9+C12+C15+C16+C17</f>
        <v>10686315000000</v>
      </c>
      <c r="D8" s="17">
        <f>+D9+D12+D15+D16+D17+84422430762</f>
        <v>13953844554797</v>
      </c>
      <c r="E8" s="18">
        <f>D8/C8</f>
        <v>1.3057676621732561</v>
      </c>
      <c r="F8" s="7"/>
      <c r="G8" s="7"/>
      <c r="H8" s="7"/>
      <c r="I8" s="7"/>
      <c r="J8" s="7"/>
      <c r="K8" s="7"/>
    </row>
    <row r="9" spans="1:11" s="14" customFormat="1" ht="19.5" customHeight="1">
      <c r="A9" s="1">
        <v>1</v>
      </c>
      <c r="B9" s="2" t="s">
        <v>37</v>
      </c>
      <c r="C9" s="19">
        <v>2045210000000</v>
      </c>
      <c r="D9" s="19">
        <f>D10+D11</f>
        <v>2351019474442</v>
      </c>
      <c r="E9" s="20">
        <f t="shared" ref="E9:E14" si="0">D9/C9</f>
        <v>1.1495247306838907</v>
      </c>
      <c r="F9" s="7"/>
      <c r="G9" s="7"/>
      <c r="H9" s="7"/>
      <c r="I9" s="7"/>
      <c r="J9" s="7"/>
      <c r="K9" s="7"/>
    </row>
    <row r="10" spans="1:11" s="14" customFormat="1" ht="19.5" customHeight="1">
      <c r="A10" s="1" t="s">
        <v>31</v>
      </c>
      <c r="B10" s="2" t="s">
        <v>6</v>
      </c>
      <c r="C10" s="19"/>
      <c r="D10" s="19">
        <v>1464911610301</v>
      </c>
      <c r="E10" s="20"/>
      <c r="F10" s="7"/>
      <c r="G10" s="7"/>
      <c r="H10" s="7"/>
      <c r="I10" s="7"/>
      <c r="J10" s="7"/>
      <c r="K10" s="7"/>
    </row>
    <row r="11" spans="1:11" s="14" customFormat="1" ht="19.5" customHeight="1">
      <c r="A11" s="1" t="s">
        <v>31</v>
      </c>
      <c r="B11" s="2" t="s">
        <v>7</v>
      </c>
      <c r="C11" s="19"/>
      <c r="D11" s="21">
        <v>886107864141</v>
      </c>
      <c r="E11" s="20"/>
      <c r="F11" s="7"/>
      <c r="G11" s="7"/>
      <c r="H11" s="7"/>
      <c r="I11" s="7"/>
      <c r="J11" s="7"/>
      <c r="K11" s="7"/>
    </row>
    <row r="12" spans="1:11" s="22" customFormat="1" ht="19.5" customHeight="1">
      <c r="A12" s="1">
        <f>A9+1</f>
        <v>2</v>
      </c>
      <c r="B12" s="2" t="s">
        <v>9</v>
      </c>
      <c r="C12" s="19">
        <v>8641105000000</v>
      </c>
      <c r="D12" s="19">
        <f>D13+D14</f>
        <v>8253502671335</v>
      </c>
      <c r="E12" s="20">
        <f>D12/C12</f>
        <v>0.95514435611359894</v>
      </c>
      <c r="F12" s="7"/>
      <c r="G12" s="7"/>
      <c r="H12" s="7"/>
      <c r="I12" s="7"/>
      <c r="J12" s="7"/>
      <c r="K12" s="7"/>
    </row>
    <row r="13" spans="1:11" s="14" customFormat="1" ht="19.5" customHeight="1">
      <c r="A13" s="23" t="s">
        <v>31</v>
      </c>
      <c r="B13" s="2" t="s">
        <v>32</v>
      </c>
      <c r="C13" s="21">
        <v>5531490000000</v>
      </c>
      <c r="D13" s="21">
        <v>5531490000000</v>
      </c>
      <c r="E13" s="24">
        <f t="shared" si="0"/>
        <v>1</v>
      </c>
      <c r="F13" s="7"/>
      <c r="G13" s="7"/>
      <c r="H13" s="7"/>
      <c r="I13" s="7"/>
      <c r="J13" s="7"/>
      <c r="K13" s="7"/>
    </row>
    <row r="14" spans="1:11" s="14" customFormat="1" ht="19.5" customHeight="1">
      <c r="A14" s="23" t="s">
        <v>31</v>
      </c>
      <c r="B14" s="2" t="s">
        <v>10</v>
      </c>
      <c r="C14" s="21">
        <v>3109615000000</v>
      </c>
      <c r="D14" s="21">
        <v>2722012671335</v>
      </c>
      <c r="E14" s="20">
        <f t="shared" si="0"/>
        <v>0.8753535956493006</v>
      </c>
      <c r="F14" s="7"/>
      <c r="G14" s="7"/>
      <c r="H14" s="7"/>
      <c r="I14" s="7"/>
      <c r="J14" s="7"/>
      <c r="K14" s="7"/>
    </row>
    <row r="15" spans="1:11" s="22" customFormat="1" ht="19.5" customHeight="1">
      <c r="A15" s="1">
        <f>A12+1</f>
        <v>3</v>
      </c>
      <c r="B15" s="2" t="s">
        <v>12</v>
      </c>
      <c r="C15" s="25"/>
      <c r="D15" s="21"/>
      <c r="E15" s="24"/>
      <c r="F15" s="7"/>
      <c r="G15" s="7"/>
      <c r="H15" s="7"/>
      <c r="I15" s="7"/>
      <c r="J15" s="7"/>
      <c r="K15" s="7"/>
    </row>
    <row r="16" spans="1:11" s="22" customFormat="1" ht="19.5" customHeight="1">
      <c r="A16" s="1">
        <f>A15+1</f>
        <v>4</v>
      </c>
      <c r="B16" s="2" t="s">
        <v>13</v>
      </c>
      <c r="C16" s="25"/>
      <c r="D16" s="21">
        <v>9457066330</v>
      </c>
      <c r="E16" s="24"/>
      <c r="F16" s="7"/>
      <c r="G16" s="7"/>
      <c r="H16" s="7"/>
      <c r="I16" s="7"/>
      <c r="J16" s="7"/>
      <c r="K16" s="7"/>
    </row>
    <row r="17" spans="1:11" s="22" customFormat="1" ht="19.5" customHeight="1">
      <c r="A17" s="1">
        <f>A16+1</f>
        <v>5</v>
      </c>
      <c r="B17" s="2" t="s">
        <v>14</v>
      </c>
      <c r="C17" s="25"/>
      <c r="D17" s="21">
        <v>3255442911928</v>
      </c>
      <c r="E17" s="24"/>
      <c r="F17" s="7"/>
      <c r="G17" s="7"/>
      <c r="H17" s="7"/>
      <c r="I17" s="7"/>
      <c r="J17" s="7"/>
      <c r="K17" s="7"/>
    </row>
    <row r="18" spans="1:11" s="14" customFormat="1" ht="19.5" customHeight="1">
      <c r="A18" s="26" t="s">
        <v>3</v>
      </c>
      <c r="B18" s="27" t="s">
        <v>15</v>
      </c>
      <c r="C18" s="28">
        <f>C19+C26+C29</f>
        <v>10693415000000</v>
      </c>
      <c r="D18" s="28">
        <f>D19+D26+D29+385239754391+2794380000</f>
        <v>13953736943803</v>
      </c>
      <c r="E18" s="29">
        <f t="shared" ref="E18:E23" si="1">D18/C18</f>
        <v>1.3048906213593132</v>
      </c>
      <c r="F18" s="7"/>
      <c r="G18" s="7"/>
      <c r="H18" s="7"/>
      <c r="I18" s="7"/>
      <c r="J18" s="7"/>
      <c r="K18" s="7"/>
    </row>
    <row r="19" spans="1:11" s="14" customFormat="1" ht="19.5" customHeight="1">
      <c r="A19" s="26" t="s">
        <v>5</v>
      </c>
      <c r="B19" s="30" t="s">
        <v>34</v>
      </c>
      <c r="C19" s="28">
        <f>C20+C21+C22+C23+C24+C25</f>
        <v>7606263000000</v>
      </c>
      <c r="D19" s="28">
        <f>D20+D21+D22+D23+D24+D25+8776048796</f>
        <v>7688997782510</v>
      </c>
      <c r="E19" s="29">
        <f t="shared" si="1"/>
        <v>1.0108771919285462</v>
      </c>
      <c r="F19" s="7"/>
      <c r="G19" s="7"/>
      <c r="H19" s="7"/>
      <c r="I19" s="7"/>
      <c r="J19" s="7"/>
      <c r="K19" s="7"/>
    </row>
    <row r="20" spans="1:11" s="14" customFormat="1" ht="19.5" customHeight="1">
      <c r="A20" s="1">
        <v>1</v>
      </c>
      <c r="B20" s="2" t="s">
        <v>16</v>
      </c>
      <c r="C20" s="31">
        <v>881792000000</v>
      </c>
      <c r="D20" s="31">
        <v>724082111196</v>
      </c>
      <c r="E20" s="20">
        <f t="shared" si="1"/>
        <v>0.82114842411362321</v>
      </c>
      <c r="F20" s="7"/>
      <c r="G20" s="7"/>
      <c r="H20" s="7"/>
      <c r="I20" s="7"/>
      <c r="J20" s="7"/>
      <c r="K20" s="7"/>
    </row>
    <row r="21" spans="1:11" s="14" customFormat="1" ht="19.5" customHeight="1">
      <c r="A21" s="1">
        <v>2</v>
      </c>
      <c r="B21" s="2" t="s">
        <v>17</v>
      </c>
      <c r="C21" s="31">
        <v>6454640000000</v>
      </c>
      <c r="D21" s="31">
        <v>6953776695933</v>
      </c>
      <c r="E21" s="20">
        <f t="shared" si="1"/>
        <v>1.07732990467834</v>
      </c>
      <c r="F21" s="7"/>
      <c r="G21" s="7"/>
      <c r="H21" s="7"/>
      <c r="I21" s="7"/>
      <c r="J21" s="7"/>
      <c r="K21" s="7"/>
    </row>
    <row r="22" spans="1:11" s="14" customFormat="1" ht="31.2">
      <c r="A22" s="1">
        <v>3</v>
      </c>
      <c r="B22" s="56" t="s">
        <v>18</v>
      </c>
      <c r="C22" s="31">
        <v>608000000</v>
      </c>
      <c r="D22" s="31">
        <v>362926585</v>
      </c>
      <c r="E22" s="20">
        <f t="shared" si="1"/>
        <v>0.59691872532894741</v>
      </c>
      <c r="F22" s="7"/>
      <c r="G22" s="7"/>
      <c r="H22" s="7"/>
      <c r="I22" s="7"/>
      <c r="J22" s="7"/>
      <c r="K22" s="7"/>
    </row>
    <row r="23" spans="1:11" ht="19.5" customHeight="1">
      <c r="A23" s="1">
        <v>4</v>
      </c>
      <c r="B23" s="2" t="s">
        <v>19</v>
      </c>
      <c r="C23" s="31">
        <v>1000000000</v>
      </c>
      <c r="D23" s="31">
        <v>2000000000</v>
      </c>
      <c r="E23" s="24">
        <f t="shared" si="1"/>
        <v>2</v>
      </c>
    </row>
    <row r="24" spans="1:11" ht="19.5" customHeight="1">
      <c r="A24" s="1">
        <v>5</v>
      </c>
      <c r="B24" s="2" t="s">
        <v>20</v>
      </c>
      <c r="C24" s="31">
        <v>184856000000</v>
      </c>
      <c r="D24" s="31"/>
      <c r="E24" s="24"/>
    </row>
    <row r="25" spans="1:11" ht="19.5" customHeight="1">
      <c r="A25" s="1">
        <v>6</v>
      </c>
      <c r="B25" s="2" t="s">
        <v>21</v>
      </c>
      <c r="C25" s="31">
        <f>3000000000+80367000000</f>
        <v>83367000000</v>
      </c>
      <c r="D25" s="31"/>
      <c r="E25" s="24"/>
      <c r="I25" s="32"/>
    </row>
    <row r="26" spans="1:11" s="14" customFormat="1" ht="19.5" customHeight="1">
      <c r="A26" s="26" t="s">
        <v>8</v>
      </c>
      <c r="B26" s="30" t="s">
        <v>22</v>
      </c>
      <c r="C26" s="28">
        <f>C27+C28</f>
        <v>3087152000000</v>
      </c>
      <c r="D26" s="28">
        <f>D27+D28</f>
        <v>2735655654431</v>
      </c>
      <c r="E26" s="29">
        <f>D26/C26</f>
        <v>0.88614219657179172</v>
      </c>
      <c r="F26" s="7"/>
      <c r="G26" s="7"/>
      <c r="H26" s="7"/>
      <c r="I26" s="32"/>
      <c r="J26" s="7"/>
      <c r="K26" s="7"/>
    </row>
    <row r="27" spans="1:11" s="14" customFormat="1" ht="19.5" customHeight="1">
      <c r="A27" s="1">
        <v>1</v>
      </c>
      <c r="B27" s="2" t="s">
        <v>23</v>
      </c>
      <c r="C27" s="19">
        <v>1722382000000</v>
      </c>
      <c r="D27" s="19">
        <v>1599667535674</v>
      </c>
      <c r="E27" s="20">
        <f>D27/C27</f>
        <v>0.92875304994710817</v>
      </c>
      <c r="F27" s="7"/>
      <c r="G27" s="7"/>
      <c r="H27" s="7"/>
      <c r="I27" s="32"/>
      <c r="J27" s="7"/>
      <c r="K27" s="7"/>
    </row>
    <row r="28" spans="1:11" s="14" customFormat="1" ht="19.5" customHeight="1">
      <c r="A28" s="1">
        <f>A27+1</f>
        <v>2</v>
      </c>
      <c r="B28" s="2" t="s">
        <v>24</v>
      </c>
      <c r="C28" s="31">
        <v>1364770000000</v>
      </c>
      <c r="D28" s="31">
        <v>1135988118757</v>
      </c>
      <c r="E28" s="20">
        <f>D28/C28</f>
        <v>0.83236598017028507</v>
      </c>
      <c r="F28" s="7"/>
      <c r="G28" s="7"/>
      <c r="H28" s="7"/>
      <c r="I28" s="32"/>
      <c r="J28" s="7"/>
      <c r="K28" s="7"/>
    </row>
    <row r="29" spans="1:11" s="14" customFormat="1" ht="19.5" customHeight="1">
      <c r="A29" s="26" t="s">
        <v>11</v>
      </c>
      <c r="B29" s="30" t="s">
        <v>25</v>
      </c>
      <c r="C29" s="33"/>
      <c r="D29" s="28">
        <v>3141049372471</v>
      </c>
      <c r="E29" s="24"/>
      <c r="F29" s="7"/>
      <c r="G29" s="7"/>
      <c r="H29" s="7"/>
      <c r="I29" s="7"/>
      <c r="J29" s="7"/>
      <c r="K29" s="7"/>
    </row>
    <row r="30" spans="1:11" s="39" customFormat="1" ht="19.5" customHeight="1">
      <c r="A30" s="34" t="s">
        <v>26</v>
      </c>
      <c r="B30" s="35" t="s">
        <v>38</v>
      </c>
      <c r="C30" s="37"/>
      <c r="D30" s="37">
        <v>107610994</v>
      </c>
      <c r="E30" s="38"/>
      <c r="F30" s="32"/>
      <c r="G30" s="32"/>
      <c r="H30" s="32"/>
      <c r="I30" s="7"/>
      <c r="J30" s="32"/>
      <c r="K30" s="32"/>
    </row>
    <row r="31" spans="1:11" s="42" customFormat="1" ht="19.5" customHeight="1">
      <c r="A31" s="34" t="s">
        <v>27</v>
      </c>
      <c r="B31" s="40" t="s">
        <v>44</v>
      </c>
      <c r="C31" s="37">
        <f>C32+C33</f>
        <v>2900000000</v>
      </c>
      <c r="D31" s="37">
        <f>D32+D33</f>
        <v>2794380000</v>
      </c>
      <c r="E31" s="41">
        <f>D31/C31</f>
        <v>0.96357931034482758</v>
      </c>
      <c r="F31" s="32"/>
      <c r="G31" s="32"/>
      <c r="H31" s="32"/>
      <c r="I31" s="7"/>
      <c r="J31" s="32"/>
      <c r="K31" s="32"/>
    </row>
    <row r="32" spans="1:11" s="42" customFormat="1" ht="19.5" customHeight="1">
      <c r="A32" s="43">
        <v>1</v>
      </c>
      <c r="B32" s="44" t="s">
        <v>28</v>
      </c>
      <c r="C32" s="45"/>
      <c r="D32" s="36"/>
      <c r="E32" s="46"/>
      <c r="F32" s="32"/>
      <c r="G32" s="32"/>
      <c r="H32" s="32"/>
      <c r="I32" s="7"/>
      <c r="J32" s="32"/>
      <c r="K32" s="32"/>
    </row>
    <row r="33" spans="1:11" s="42" customFormat="1" ht="34.5" customHeight="1">
      <c r="A33" s="43">
        <v>2</v>
      </c>
      <c r="B33" s="44" t="s">
        <v>29</v>
      </c>
      <c r="C33" s="45">
        <v>2900000000</v>
      </c>
      <c r="D33" s="47">
        <v>2794380000</v>
      </c>
      <c r="E33" s="48">
        <f>D33/C33</f>
        <v>0.96357931034482758</v>
      </c>
      <c r="F33" s="32"/>
      <c r="G33" s="32"/>
      <c r="H33" s="32"/>
      <c r="I33" s="7"/>
      <c r="J33" s="32"/>
      <c r="K33" s="32"/>
    </row>
    <row r="34" spans="1:11" s="14" customFormat="1" ht="19.5" customHeight="1">
      <c r="A34" s="26" t="s">
        <v>45</v>
      </c>
      <c r="B34" s="49" t="s">
        <v>30</v>
      </c>
      <c r="C34" s="28">
        <f>C35+C36</f>
        <v>10000000000</v>
      </c>
      <c r="D34" s="28">
        <f>D35+D36</f>
        <v>0</v>
      </c>
      <c r="E34" s="24"/>
      <c r="F34" s="7"/>
      <c r="G34" s="7"/>
      <c r="H34" s="7"/>
      <c r="I34" s="7"/>
      <c r="J34" s="7"/>
      <c r="K34" s="7"/>
    </row>
    <row r="35" spans="1:11" s="14" customFormat="1" ht="19.5" customHeight="1">
      <c r="A35" s="1">
        <v>1</v>
      </c>
      <c r="B35" s="2" t="s">
        <v>46</v>
      </c>
      <c r="C35" s="50"/>
      <c r="D35" s="51"/>
      <c r="E35" s="52"/>
      <c r="F35" s="7"/>
      <c r="G35" s="7"/>
      <c r="H35" s="7"/>
      <c r="I35" s="7"/>
      <c r="J35" s="7"/>
      <c r="K35" s="7"/>
    </row>
    <row r="36" spans="1:11" s="14" customFormat="1" ht="19.5" customHeight="1">
      <c r="A36" s="3">
        <v>2</v>
      </c>
      <c r="B36" s="4" t="s">
        <v>47</v>
      </c>
      <c r="C36" s="45">
        <v>10000000000</v>
      </c>
      <c r="D36" s="5">
        <v>0</v>
      </c>
      <c r="E36" s="52"/>
      <c r="F36" s="7"/>
      <c r="G36" s="7"/>
      <c r="H36" s="7"/>
      <c r="I36" s="7"/>
      <c r="J36" s="7"/>
      <c r="K36" s="7"/>
    </row>
    <row r="37" spans="1:11" s="14" customFormat="1" ht="29.4" customHeight="1">
      <c r="A37" s="53" t="s">
        <v>39</v>
      </c>
      <c r="B37" s="57" t="s">
        <v>40</v>
      </c>
      <c r="C37" s="54">
        <v>28657000000</v>
      </c>
      <c r="D37" s="54">
        <v>18762923862</v>
      </c>
      <c r="E37" s="55">
        <f>D37/C37</f>
        <v>0.65474138472275534</v>
      </c>
      <c r="F37" s="7"/>
      <c r="G37" s="7"/>
      <c r="H37" s="7"/>
      <c r="I37" s="7"/>
      <c r="J37" s="7"/>
      <c r="K37" s="7"/>
    </row>
    <row r="38" spans="1:11" ht="18">
      <c r="A38" s="22"/>
      <c r="B38" s="14"/>
      <c r="C38" s="14"/>
      <c r="D38" s="14"/>
    </row>
    <row r="39" spans="1:11" ht="18">
      <c r="A39" s="22"/>
    </row>
  </sheetData>
  <mergeCells count="8">
    <mergeCell ref="C1:E1"/>
    <mergeCell ref="A4:E4"/>
    <mergeCell ref="D5:E5"/>
    <mergeCell ref="A6:A7"/>
    <mergeCell ref="B6:B7"/>
    <mergeCell ref="C6:C7"/>
    <mergeCell ref="D6:D7"/>
    <mergeCell ref="E6:E7"/>
  </mergeCells>
  <printOptions horizontalCentered="1"/>
  <pageMargins left="0.45" right="0.2" top="0.48" bottom="0.5" header="0.3" footer="0.3"/>
  <pageSetup paperSize="9"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98319E-5547-439F-9638-A999DAC976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E09B600-A05D-4248-B65B-6DE3743B16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5CE20F-5C3B-4DBB-9FC0-4A281B867622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bieu 62</vt:lpstr>
      <vt:lpstr>'bieu 62'!Print_Area</vt:lpstr>
      <vt:lpstr>'bieu 62'!Print_Titles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Ms. Vu Thanh Tam</cp:lastModifiedBy>
  <cp:lastPrinted>2025-01-03T08:25:10Z</cp:lastPrinted>
  <dcterms:created xsi:type="dcterms:W3CDTF">2018-08-22T07:49:45Z</dcterms:created>
  <dcterms:modified xsi:type="dcterms:W3CDTF">2025-07-02T04:10:25Z</dcterms:modified>
</cp:coreProperties>
</file>