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6. Cong khai NQ phe chuan quyet toan 2023\"/>
    </mc:Choice>
  </mc:AlternateContent>
  <xr:revisionPtr revIDLastSave="0" documentId="13_ncr:1_{708E5BDC-F001-440D-9722-11A81B0327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Sheet1!$A$1:$R$39</definedName>
    <definedName name="_xlnm.Print_Titles" localSheetId="0">Sheet1!$5:$8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N31" i="1"/>
  <c r="O31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P31" i="1"/>
  <c r="Q31" i="1"/>
  <c r="R31" i="1"/>
  <c r="P12" i="1"/>
  <c r="R12" i="1"/>
  <c r="P13" i="1"/>
  <c r="R13" i="1"/>
  <c r="P14" i="1"/>
  <c r="R14" i="1"/>
  <c r="P15" i="1"/>
  <c r="R15" i="1"/>
  <c r="P16" i="1"/>
  <c r="R16" i="1"/>
  <c r="P17" i="1"/>
  <c r="R17" i="1"/>
  <c r="P18" i="1"/>
  <c r="R18" i="1"/>
  <c r="P19" i="1"/>
  <c r="R19" i="1"/>
  <c r="P20" i="1"/>
  <c r="R20" i="1"/>
  <c r="P21" i="1"/>
  <c r="R21" i="1"/>
  <c r="P22" i="1"/>
  <c r="R22" i="1"/>
  <c r="P23" i="1"/>
  <c r="R23" i="1"/>
  <c r="P24" i="1"/>
  <c r="R24" i="1"/>
  <c r="P25" i="1"/>
  <c r="R25" i="1"/>
  <c r="P26" i="1"/>
  <c r="R26" i="1"/>
  <c r="P27" i="1"/>
  <c r="R27" i="1"/>
  <c r="P28" i="1"/>
  <c r="Q28" i="1"/>
  <c r="P29" i="1"/>
  <c r="Q29" i="1"/>
  <c r="P30" i="1"/>
  <c r="R30" i="1"/>
  <c r="R11" i="1"/>
  <c r="P11" i="1"/>
  <c r="R10" i="1"/>
  <c r="Q10" i="1"/>
  <c r="P10" i="1"/>
  <c r="P9" i="1"/>
  <c r="R9" i="1"/>
  <c r="Q9" i="1"/>
  <c r="G39" i="1"/>
  <c r="H39" i="1"/>
  <c r="H38" i="1"/>
  <c r="G38" i="1"/>
  <c r="H37" i="1"/>
  <c r="G37" i="1"/>
  <c r="F37" i="1" s="1"/>
  <c r="H36" i="1"/>
  <c r="G36" i="1"/>
  <c r="H35" i="1"/>
  <c r="G35" i="1"/>
  <c r="F35" i="1" s="1"/>
  <c r="H34" i="1"/>
  <c r="G34" i="1"/>
  <c r="H33" i="1"/>
  <c r="G33" i="1"/>
  <c r="F33" i="1" s="1"/>
  <c r="H32" i="1"/>
  <c r="G32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F25" i="1" s="1"/>
  <c r="G26" i="1"/>
  <c r="H26" i="1"/>
  <c r="G27" i="1"/>
  <c r="H27" i="1"/>
  <c r="G28" i="1"/>
  <c r="H28" i="1"/>
  <c r="F28" i="1" s="1"/>
  <c r="G29" i="1"/>
  <c r="H29" i="1"/>
  <c r="F29" i="1" s="1"/>
  <c r="G30" i="1"/>
  <c r="H30" i="1"/>
  <c r="F30" i="1" s="1"/>
  <c r="I11" i="1"/>
  <c r="G11" i="1"/>
  <c r="H11" i="1"/>
  <c r="C39" i="1"/>
  <c r="C38" i="1"/>
  <c r="C37" i="1"/>
  <c r="C36" i="1"/>
  <c r="C35" i="1"/>
  <c r="C34" i="1"/>
  <c r="C33" i="1"/>
  <c r="C32" i="1"/>
  <c r="E31" i="1"/>
  <c r="D31" i="1"/>
  <c r="C31" i="1" s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0" i="1" s="1"/>
  <c r="C9" i="1" s="1"/>
  <c r="C13" i="1"/>
  <c r="C12" i="1"/>
  <c r="C11" i="1"/>
  <c r="E10" i="1"/>
  <c r="E9" i="1" s="1"/>
  <c r="D10" i="1"/>
  <c r="D9" i="1"/>
  <c r="H31" i="1"/>
  <c r="M39" i="1"/>
  <c r="M38" i="1"/>
  <c r="M37" i="1"/>
  <c r="M36" i="1"/>
  <c r="M35" i="1"/>
  <c r="M34" i="1"/>
  <c r="M33" i="1"/>
  <c r="I33" i="1" s="1"/>
  <c r="M32" i="1"/>
  <c r="J33" i="1"/>
  <c r="J34" i="1"/>
  <c r="J35" i="1"/>
  <c r="J36" i="1"/>
  <c r="J37" i="1"/>
  <c r="J38" i="1"/>
  <c r="J39" i="1"/>
  <c r="J32" i="1"/>
  <c r="F39" i="1"/>
  <c r="F38" i="1"/>
  <c r="F36" i="1"/>
  <c r="F34" i="1"/>
  <c r="F32" i="1"/>
  <c r="O10" i="1"/>
  <c r="K10" i="1"/>
  <c r="L10" i="1"/>
  <c r="N10" i="1"/>
  <c r="M27" i="1"/>
  <c r="M26" i="1"/>
  <c r="M25" i="1"/>
  <c r="M24" i="1"/>
  <c r="M23" i="1"/>
  <c r="M22" i="1"/>
  <c r="M2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I28" i="1" s="1"/>
  <c r="J29" i="1"/>
  <c r="I29" i="1" s="1"/>
  <c r="J30" i="1"/>
  <c r="I30" i="1" s="1"/>
  <c r="G10" i="1"/>
  <c r="H10" i="1"/>
  <c r="F27" i="1"/>
  <c r="F26" i="1"/>
  <c r="F24" i="1"/>
  <c r="F23" i="1"/>
  <c r="G31" i="1" l="1"/>
  <c r="I39" i="1"/>
  <c r="I38" i="1"/>
  <c r="I37" i="1"/>
  <c r="I36" i="1"/>
  <c r="I35" i="1"/>
  <c r="I34" i="1"/>
  <c r="F31" i="1"/>
  <c r="I32" i="1"/>
  <c r="I27" i="1"/>
  <c r="I24" i="1"/>
  <c r="I23" i="1"/>
  <c r="I25" i="1"/>
  <c r="I26" i="1"/>
  <c r="M31" i="1"/>
  <c r="J31" i="1"/>
  <c r="K31" i="1"/>
  <c r="I22" i="1"/>
  <c r="I21" i="1"/>
  <c r="M20" i="1"/>
  <c r="I20" i="1" s="1"/>
  <c r="M19" i="1"/>
  <c r="I19" i="1" s="1"/>
  <c r="M18" i="1"/>
  <c r="I18" i="1" s="1"/>
  <c r="M17" i="1"/>
  <c r="M16" i="1"/>
  <c r="I16" i="1" s="1"/>
  <c r="F16" i="1"/>
  <c r="M15" i="1"/>
  <c r="I15" i="1" s="1"/>
  <c r="M14" i="1"/>
  <c r="I14" i="1" s="1"/>
  <c r="M13" i="1"/>
  <c r="M12" i="1"/>
  <c r="I12" i="1" s="1"/>
  <c r="M11" i="1"/>
  <c r="J11" i="1"/>
  <c r="J10" i="1" s="1"/>
  <c r="M10" i="1" l="1"/>
  <c r="K9" i="1"/>
  <c r="F12" i="1"/>
  <c r="F15" i="1"/>
  <c r="F14" i="1"/>
  <c r="I31" i="1"/>
  <c r="F17" i="1"/>
  <c r="I17" i="1"/>
  <c r="J9" i="1"/>
  <c r="I13" i="1"/>
  <c r="F13" i="1"/>
  <c r="M9" i="1"/>
  <c r="F18" i="1"/>
  <c r="F19" i="1"/>
  <c r="F20" i="1"/>
  <c r="F21" i="1"/>
  <c r="F22" i="1"/>
  <c r="N9" i="1"/>
  <c r="I10" i="1" l="1"/>
  <c r="I9" i="1" s="1"/>
  <c r="F11" i="1"/>
  <c r="H9" i="1"/>
  <c r="F10" i="1" l="1"/>
  <c r="F9" i="1" s="1"/>
  <c r="G9" i="1"/>
</calcChain>
</file>

<file path=xl/sharedStrings.xml><?xml version="1.0" encoding="utf-8"?>
<sst xmlns="http://schemas.openxmlformats.org/spreadsheetml/2006/main" count="66" uniqueCount="51">
  <si>
    <t>STT</t>
  </si>
  <si>
    <t>I</t>
  </si>
  <si>
    <t>II</t>
  </si>
  <si>
    <t>Tổng số</t>
  </si>
  <si>
    <t>Trong đó</t>
  </si>
  <si>
    <t>Đầu tư phát triển</t>
  </si>
  <si>
    <t>Kinh phí sự nghiệp</t>
  </si>
  <si>
    <t>Vốn trong nước</t>
  </si>
  <si>
    <t>Vốn ngoài nước</t>
  </si>
  <si>
    <t>Ngân sách cấp tỉnh</t>
  </si>
  <si>
    <t>Nội dung</t>
  </si>
  <si>
    <t>Dự toán</t>
  </si>
  <si>
    <t>Quyết toán</t>
  </si>
  <si>
    <t>So sánh (%)</t>
  </si>
  <si>
    <t>UBND TỈNH LAI CHÂU</t>
  </si>
  <si>
    <t>Chương trình mục tiêu quốc gia</t>
  </si>
  <si>
    <t>Ngân sách cấp huyện</t>
  </si>
  <si>
    <t>Huyện Tam Đường</t>
  </si>
  <si>
    <t>Huyện Phong Thổ</t>
  </si>
  <si>
    <t>Huyện Sìn Hồ</t>
  </si>
  <si>
    <t>Huyện Nậm Nhùn</t>
  </si>
  <si>
    <t>Huyện Mường Tè</t>
  </si>
  <si>
    <t>Huyện Than Uyên</t>
  </si>
  <si>
    <t>Huyện Tân Uyên</t>
  </si>
  <si>
    <t>Thành phố Lai Châu</t>
  </si>
  <si>
    <t>Đơn vị: Đồng</t>
  </si>
  <si>
    <t>Biểu số 68/CK-NSNN</t>
  </si>
  <si>
    <t>Biểu 61</t>
  </si>
  <si>
    <t>Sở Công thương</t>
  </si>
  <si>
    <t>Sở Nông nghiệp và Phát triển nông thôn</t>
  </si>
  <si>
    <t>Sở Tư pháp</t>
  </si>
  <si>
    <t>Sở Giáo dục và Đào tạo</t>
  </si>
  <si>
    <t>Sở Y tế</t>
  </si>
  <si>
    <t>Sở Thông tin và Truyền thông</t>
  </si>
  <si>
    <t>Ban Dân tộc</t>
  </si>
  <si>
    <t>TỔNG CỘNG</t>
  </si>
  <si>
    <t>QUYẾT TOÁN CHI CHƯƠNG TRÌNH MỤC TIÊU QUỐC GIA NGÂN SÁCH CẤP TỈNH VÀ NGÂN SÁCH HUYỆN NĂM 2023</t>
  </si>
  <si>
    <t>(Kèm theo Quyết định số:        /QĐ-UBND ngày         / 01 /2025 của UBND tỉnh Lai Châu)</t>
  </si>
  <si>
    <t>Sở Kế hoạch và Đầu tư</t>
  </si>
  <si>
    <t>Sở Nội vụ</t>
  </si>
  <si>
    <t>Sở Xây dựng</t>
  </si>
  <si>
    <t>Sở Văn hóa, Thể thao và Du lịch</t>
  </si>
  <si>
    <t>Ủy ban Mặt trận Tổ quốc Việt Nam tỉnh</t>
  </si>
  <si>
    <t>Hội Liên hiệp phụ nữ</t>
  </si>
  <si>
    <t>Hội Nông dân</t>
  </si>
  <si>
    <t>Trường Cao đẳng Lai Châu</t>
  </si>
  <si>
    <t>Liên minh Hợp tác xã</t>
  </si>
  <si>
    <t>Ban QLDA ĐTXD các Công trình dân dụng và công nghiệp</t>
  </si>
  <si>
    <t>Ban QLDA ĐTXD các công trình Nông nghiệp và Phát triển nông thôn</t>
  </si>
  <si>
    <t>Chưa phân bổ chi tiết</t>
  </si>
  <si>
    <t>Sở lao động - Thương binh và Xã hội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</si>
</sst>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#;\-#,###;&quot;&quot;;_(@_)"/>
  </numFmts>
  <fonts count="22" x14ac:knownFonts="1">
    <font>
      <sz val="11"/>
      <color theme="1"/>
      <name val="Arial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Arial"/>
      <family val="2"/>
      <charset val="163"/>
      <scheme val="minor"/>
    </font>
    <font>
      <sz val="13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1"/>
      <name val="Arial"/>
      <family val="2"/>
      <scheme val="minor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0" fontId="8" fillId="0" borderId="0"/>
    <xf numFmtId="0" fontId="21" fillId="0" borderId="0"/>
  </cellStyleXfs>
  <cellXfs count="43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4" applyFont="1" applyAlignment="1">
      <alignment horizontal="centerContinuous" vertical="center"/>
    </xf>
    <xf numFmtId="0" fontId="13" fillId="0" borderId="0" xfId="4" applyFont="1" applyAlignment="1">
      <alignment horizontal="centerContinuous" vertical="center"/>
    </xf>
    <xf numFmtId="0" fontId="12" fillId="0" borderId="0" xfId="4" applyFont="1" applyAlignment="1">
      <alignment vertical="center"/>
    </xf>
    <xf numFmtId="0" fontId="11" fillId="0" borderId="0" xfId="4" applyFont="1" applyAlignment="1">
      <alignment horizontal="centerContinuous" vertical="center"/>
    </xf>
    <xf numFmtId="0" fontId="14" fillId="0" borderId="0" xfId="4" applyFont="1" applyAlignment="1">
      <alignment horizontal="centerContinuous" vertical="center"/>
    </xf>
    <xf numFmtId="0" fontId="16" fillId="0" borderId="0" xfId="4" applyFont="1" applyAlignment="1">
      <alignment horizontal="left" vertical="center"/>
    </xf>
    <xf numFmtId="0" fontId="17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0" fontId="11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164" fontId="19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9" fontId="19" fillId="0" borderId="1" xfId="0" applyNumberFormat="1" applyFont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justify" vertical="center" wrapText="1"/>
    </xf>
    <xf numFmtId="3" fontId="19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3" fontId="20" fillId="2" borderId="2" xfId="11" applyNumberFormat="1" applyFont="1" applyFill="1" applyBorder="1" applyAlignment="1">
      <alignment horizontal="justify" vertical="center" wrapText="1"/>
    </xf>
    <xf numFmtId="3" fontId="9" fillId="2" borderId="2" xfId="0" applyNumberFormat="1" applyFont="1" applyFill="1" applyBorder="1" applyAlignment="1">
      <alignment vertical="center"/>
    </xf>
    <xf numFmtId="0" fontId="19" fillId="2" borderId="2" xfId="0" applyFont="1" applyFill="1" applyBorder="1" applyAlignment="1">
      <alignment horizontal="justify" vertical="center" wrapText="1"/>
    </xf>
    <xf numFmtId="0" fontId="9" fillId="2" borderId="2" xfId="1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0" borderId="2" xfId="12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9" fontId="19" fillId="0" borderId="2" xfId="0" applyNumberFormat="1" applyFont="1" applyBorder="1" applyAlignment="1">
      <alignment vertical="center"/>
    </xf>
    <xf numFmtId="0" fontId="9" fillId="0" borderId="3" xfId="12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2" fillId="0" borderId="4" xfId="4" applyFont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vertical="center"/>
    </xf>
    <xf numFmtId="9" fontId="9" fillId="0" borderId="2" xfId="0" applyNumberFormat="1" applyFont="1" applyBorder="1" applyAlignment="1">
      <alignment vertical="center"/>
    </xf>
    <xf numFmtId="9" fontId="9" fillId="0" borderId="3" xfId="0" applyNumberFormat="1" applyFont="1" applyBorder="1" applyAlignment="1">
      <alignment vertical="center"/>
    </xf>
    <xf numFmtId="0" fontId="12" fillId="0" borderId="4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0" xfId="4" applyFont="1" applyAlignment="1">
      <alignment horizontal="right" vertical="center"/>
    </xf>
    <xf numFmtId="0" fontId="11" fillId="0" borderId="4" xfId="4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</cellXfs>
  <cellStyles count="13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Ledger 17 x 11 in 3" xfId="11" xr:uid="{00000000-0005-0000-0000-000003000000}"/>
    <cellStyle name="Normal" xfId="0" builtinId="0"/>
    <cellStyle name="Normal 2" xfId="4" xr:uid="{00000000-0005-0000-0000-000005000000}"/>
    <cellStyle name="Normal 2 10" xfId="12" xr:uid="{00000000-0005-0000-0000-000006000000}"/>
    <cellStyle name="Normal 3" xfId="5" xr:uid="{00000000-0005-0000-0000-000007000000}"/>
    <cellStyle name="Normal 4" xfId="6" xr:uid="{00000000-0005-0000-0000-000008000000}"/>
    <cellStyle name="Normal 5" xfId="7" xr:uid="{00000000-0005-0000-0000-000009000000}"/>
    <cellStyle name="Normal 6" xfId="8" xr:uid="{00000000-0005-0000-0000-00000A000000}"/>
    <cellStyle name="Normal 7" xfId="9" xr:uid="{00000000-0005-0000-0000-00000B000000}"/>
    <cellStyle name="Normal 8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F1" zoomScaleNormal="100" workbookViewId="0">
      <selection activeCell="P6" sqref="P6:P8"/>
    </sheetView>
  </sheetViews>
  <sheetFormatPr defaultColWidth="12.875" defaultRowHeight="15.75" x14ac:dyDescent="0.2"/>
  <cols>
    <col min="1" max="1" width="4.125" style="4" customWidth="1"/>
    <col min="2" max="2" width="21.25" style="4" customWidth="1"/>
    <col min="3" max="3" width="13.875" style="4" customWidth="1"/>
    <col min="4" max="4" width="12.75" style="4" customWidth="1"/>
    <col min="5" max="5" width="12.375" style="4" customWidth="1"/>
    <col min="6" max="6" width="14.125" style="4" customWidth="1"/>
    <col min="7" max="7" width="12.875" style="4" customWidth="1"/>
    <col min="8" max="8" width="13.625" style="4" customWidth="1"/>
    <col min="9" max="9" width="14.25" style="4" customWidth="1"/>
    <col min="10" max="10" width="13" style="4" customWidth="1"/>
    <col min="11" max="11" width="12.5" style="4" customWidth="1"/>
    <col min="12" max="12" width="6.25" style="4" customWidth="1"/>
    <col min="13" max="13" width="12.375" style="4" customWidth="1"/>
    <col min="14" max="14" width="12.625" style="4" customWidth="1"/>
    <col min="15" max="15" width="5.5" style="4" customWidth="1"/>
    <col min="16" max="16" width="6" style="4" customWidth="1"/>
    <col min="17" max="17" width="5.75" style="4" customWidth="1"/>
    <col min="18" max="18" width="5.625" style="4" customWidth="1"/>
    <col min="19" max="16384" width="12.875" style="4"/>
  </cols>
  <sheetData>
    <row r="1" spans="1:20" ht="21" customHeight="1" x14ac:dyDescent="0.2">
      <c r="A1" s="1" t="s">
        <v>14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8" t="s">
        <v>26</v>
      </c>
      <c r="N1" s="38"/>
      <c r="O1" s="38"/>
      <c r="P1" s="38"/>
      <c r="Q1" s="38"/>
      <c r="R1" s="38"/>
      <c r="T1" s="4" t="s">
        <v>27</v>
      </c>
    </row>
    <row r="2" spans="1:20" ht="21" customHeight="1" x14ac:dyDescent="0.2">
      <c r="A2" s="5" t="s">
        <v>36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</row>
    <row r="3" spans="1:20" ht="21" customHeight="1" x14ac:dyDescent="0.2">
      <c r="A3" s="39" t="s">
        <v>37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20" ht="19.5" customHeight="1" x14ac:dyDescent="0.2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9"/>
      <c r="M4" s="40"/>
      <c r="N4" s="40"/>
      <c r="O4" s="40"/>
      <c r="P4" s="40" t="s">
        <v>25</v>
      </c>
      <c r="Q4" s="40"/>
      <c r="R4" s="40"/>
    </row>
    <row r="5" spans="1:20" s="12" customFormat="1" ht="19.5" customHeight="1" x14ac:dyDescent="0.2">
      <c r="A5" s="37" t="s">
        <v>0</v>
      </c>
      <c r="B5" s="41" t="s">
        <v>10</v>
      </c>
      <c r="C5" s="41" t="s">
        <v>11</v>
      </c>
      <c r="D5" s="41"/>
      <c r="E5" s="41"/>
      <c r="F5" s="41" t="s">
        <v>12</v>
      </c>
      <c r="G5" s="41"/>
      <c r="H5" s="41"/>
      <c r="I5" s="41"/>
      <c r="J5" s="41"/>
      <c r="K5" s="41"/>
      <c r="L5" s="41"/>
      <c r="M5" s="41"/>
      <c r="N5" s="41"/>
      <c r="O5" s="41"/>
      <c r="P5" s="41" t="s">
        <v>13</v>
      </c>
      <c r="Q5" s="41"/>
      <c r="R5" s="41"/>
    </row>
    <row r="6" spans="1:20" s="12" customFormat="1" ht="22.15" customHeight="1" x14ac:dyDescent="0.2">
      <c r="A6" s="37"/>
      <c r="B6" s="41"/>
      <c r="C6" s="37" t="s">
        <v>3</v>
      </c>
      <c r="D6" s="37" t="s">
        <v>4</v>
      </c>
      <c r="E6" s="37"/>
      <c r="F6" s="37" t="s">
        <v>3</v>
      </c>
      <c r="G6" s="37" t="s">
        <v>4</v>
      </c>
      <c r="H6" s="37"/>
      <c r="I6" s="41" t="s">
        <v>15</v>
      </c>
      <c r="J6" s="42"/>
      <c r="K6" s="42"/>
      <c r="L6" s="42"/>
      <c r="M6" s="42"/>
      <c r="N6" s="42"/>
      <c r="O6" s="42"/>
      <c r="P6" s="37" t="s">
        <v>3</v>
      </c>
      <c r="Q6" s="37" t="s">
        <v>4</v>
      </c>
      <c r="R6" s="37"/>
    </row>
    <row r="7" spans="1:20" s="12" customFormat="1" ht="22.15" customHeight="1" x14ac:dyDescent="0.2">
      <c r="A7" s="37"/>
      <c r="B7" s="41"/>
      <c r="C7" s="37"/>
      <c r="D7" s="36" t="s">
        <v>5</v>
      </c>
      <c r="E7" s="36" t="s">
        <v>6</v>
      </c>
      <c r="F7" s="37"/>
      <c r="G7" s="36" t="s">
        <v>5</v>
      </c>
      <c r="H7" s="36" t="s">
        <v>6</v>
      </c>
      <c r="I7" s="37" t="s">
        <v>3</v>
      </c>
      <c r="J7" s="36" t="s">
        <v>5</v>
      </c>
      <c r="K7" s="36"/>
      <c r="L7" s="36"/>
      <c r="M7" s="36" t="s">
        <v>6</v>
      </c>
      <c r="N7" s="36"/>
      <c r="O7" s="36"/>
      <c r="P7" s="37"/>
      <c r="Q7" s="36" t="s">
        <v>5</v>
      </c>
      <c r="R7" s="36" t="s">
        <v>6</v>
      </c>
    </row>
    <row r="8" spans="1:20" s="12" customFormat="1" ht="55.5" customHeight="1" x14ac:dyDescent="0.2">
      <c r="A8" s="37"/>
      <c r="B8" s="41"/>
      <c r="C8" s="37"/>
      <c r="D8" s="36"/>
      <c r="E8" s="36"/>
      <c r="F8" s="37"/>
      <c r="G8" s="36"/>
      <c r="H8" s="36"/>
      <c r="I8" s="37"/>
      <c r="J8" s="32" t="s">
        <v>3</v>
      </c>
      <c r="K8" s="32" t="s">
        <v>7</v>
      </c>
      <c r="L8" s="32" t="s">
        <v>8</v>
      </c>
      <c r="M8" s="32" t="s">
        <v>3</v>
      </c>
      <c r="N8" s="32" t="s">
        <v>7</v>
      </c>
      <c r="O8" s="32" t="s">
        <v>8</v>
      </c>
      <c r="P8" s="37"/>
      <c r="Q8" s="36"/>
      <c r="R8" s="36"/>
    </row>
    <row r="9" spans="1:20" s="14" customFormat="1" ht="27" customHeight="1" x14ac:dyDescent="0.2">
      <c r="A9" s="15"/>
      <c r="B9" s="15" t="s">
        <v>35</v>
      </c>
      <c r="C9" s="16">
        <f t="shared" ref="C9:K9" si="0">C10+C31</f>
        <v>1712400000000</v>
      </c>
      <c r="D9" s="16">
        <f t="shared" si="0"/>
        <v>881799000000</v>
      </c>
      <c r="E9" s="16">
        <f t="shared" si="0"/>
        <v>830601000000</v>
      </c>
      <c r="F9" s="16">
        <f t="shared" si="0"/>
        <v>1323952602505</v>
      </c>
      <c r="G9" s="16">
        <f t="shared" si="0"/>
        <v>984705627544</v>
      </c>
      <c r="H9" s="16">
        <f t="shared" si="0"/>
        <v>339246974961</v>
      </c>
      <c r="I9" s="16">
        <f t="shared" si="0"/>
        <v>1323952602505</v>
      </c>
      <c r="J9" s="16">
        <f t="shared" si="0"/>
        <v>984705627544</v>
      </c>
      <c r="K9" s="16">
        <f t="shared" si="0"/>
        <v>984705627544</v>
      </c>
      <c r="L9" s="16"/>
      <c r="M9" s="16">
        <f>M10+M31</f>
        <v>339246974961</v>
      </c>
      <c r="N9" s="16">
        <f>N10+N31</f>
        <v>339246974961</v>
      </c>
      <c r="O9" s="16">
        <f>O10+O31</f>
        <v>0</v>
      </c>
      <c r="P9" s="17">
        <f t="shared" ref="P9:R10" si="1">F9/C9</f>
        <v>0.77315615656680681</v>
      </c>
      <c r="Q9" s="17">
        <f t="shared" si="1"/>
        <v>1.1167007759636833</v>
      </c>
      <c r="R9" s="17">
        <f t="shared" si="1"/>
        <v>0.40843554842939028</v>
      </c>
    </row>
    <row r="10" spans="1:20" s="14" customFormat="1" ht="12.75" x14ac:dyDescent="0.2">
      <c r="A10" s="18" t="s">
        <v>1</v>
      </c>
      <c r="B10" s="19" t="s">
        <v>9</v>
      </c>
      <c r="C10" s="20">
        <f t="shared" ref="C10:O10" si="2">SUM(C11:C30)</f>
        <v>476626000000</v>
      </c>
      <c r="D10" s="20">
        <f t="shared" si="2"/>
        <v>145712000000</v>
      </c>
      <c r="E10" s="20">
        <f t="shared" si="2"/>
        <v>330914000000</v>
      </c>
      <c r="F10" s="20">
        <f t="shared" si="2"/>
        <v>225849723997</v>
      </c>
      <c r="G10" s="20">
        <f t="shared" si="2"/>
        <v>184012110161</v>
      </c>
      <c r="H10" s="20">
        <f t="shared" si="2"/>
        <v>41837613836</v>
      </c>
      <c r="I10" s="20">
        <f t="shared" si="2"/>
        <v>225849723997</v>
      </c>
      <c r="J10" s="20">
        <f t="shared" si="2"/>
        <v>184012110161</v>
      </c>
      <c r="K10" s="20">
        <f t="shared" si="2"/>
        <v>184012110161</v>
      </c>
      <c r="L10" s="20">
        <f t="shared" si="2"/>
        <v>0</v>
      </c>
      <c r="M10" s="20">
        <f t="shared" si="2"/>
        <v>41837613836</v>
      </c>
      <c r="N10" s="20">
        <f t="shared" si="2"/>
        <v>41837613836</v>
      </c>
      <c r="O10" s="20">
        <f t="shared" si="2"/>
        <v>0</v>
      </c>
      <c r="P10" s="29">
        <f t="shared" si="1"/>
        <v>0.47385103623595859</v>
      </c>
      <c r="Q10" s="29">
        <f t="shared" si="1"/>
        <v>1.2628480163679039</v>
      </c>
      <c r="R10" s="29">
        <f t="shared" si="1"/>
        <v>0.1264304738874753</v>
      </c>
    </row>
    <row r="11" spans="1:20" s="13" customFormat="1" ht="12.75" x14ac:dyDescent="0.2">
      <c r="A11" s="21">
        <v>1</v>
      </c>
      <c r="B11" s="22" t="s">
        <v>38</v>
      </c>
      <c r="C11" s="23">
        <f t="shared" ref="C11:C30" si="3">D11+E11</f>
        <v>140000000</v>
      </c>
      <c r="D11" s="23"/>
      <c r="E11" s="23">
        <v>140000000</v>
      </c>
      <c r="F11" s="23">
        <f t="shared" ref="F11:F39" si="4">G11+H11</f>
        <v>12281000</v>
      </c>
      <c r="G11" s="23">
        <f>J11</f>
        <v>0</v>
      </c>
      <c r="H11" s="23">
        <f>M11</f>
        <v>12281000</v>
      </c>
      <c r="I11" s="23">
        <f>J11+M11</f>
        <v>12281000</v>
      </c>
      <c r="J11" s="23">
        <f t="shared" ref="J11:J30" si="5">K11+L11</f>
        <v>0</v>
      </c>
      <c r="K11" s="23"/>
      <c r="L11" s="23"/>
      <c r="M11" s="23">
        <f t="shared" ref="M11:M27" si="6">N11+O11</f>
        <v>12281000</v>
      </c>
      <c r="N11" s="23">
        <v>12281000</v>
      </c>
      <c r="O11" s="23"/>
      <c r="P11" s="34">
        <f>F11/C11</f>
        <v>8.7721428571428575E-2</v>
      </c>
      <c r="Q11" s="29"/>
      <c r="R11" s="34">
        <f>H11/E11</f>
        <v>8.7721428571428575E-2</v>
      </c>
    </row>
    <row r="12" spans="1:20" s="14" customFormat="1" ht="12.75" x14ac:dyDescent="0.2">
      <c r="A12" s="21">
        <v>2</v>
      </c>
      <c r="B12" s="22" t="s">
        <v>39</v>
      </c>
      <c r="C12" s="23">
        <f t="shared" si="3"/>
        <v>311000000</v>
      </c>
      <c r="D12" s="23"/>
      <c r="E12" s="23">
        <v>311000000</v>
      </c>
      <c r="F12" s="23">
        <f t="shared" si="4"/>
        <v>253354500</v>
      </c>
      <c r="G12" s="23">
        <f t="shared" ref="G12:G30" si="7">J12</f>
        <v>0</v>
      </c>
      <c r="H12" s="23">
        <f t="shared" ref="H12:H30" si="8">M12</f>
        <v>253354500</v>
      </c>
      <c r="I12" s="23">
        <f t="shared" ref="I12:I31" si="9">J12+M12</f>
        <v>253354500</v>
      </c>
      <c r="J12" s="23">
        <f t="shared" si="5"/>
        <v>0</v>
      </c>
      <c r="K12" s="23"/>
      <c r="L12" s="23"/>
      <c r="M12" s="23">
        <f t="shared" si="6"/>
        <v>253354500</v>
      </c>
      <c r="N12" s="23">
        <v>253354500</v>
      </c>
      <c r="O12" s="23"/>
      <c r="P12" s="34">
        <f t="shared" ref="P12:P30" si="10">F12/C12</f>
        <v>0.81464469453376209</v>
      </c>
      <c r="Q12" s="29"/>
      <c r="R12" s="34">
        <f t="shared" ref="R12:R30" si="11">H12/E12</f>
        <v>0.81464469453376209</v>
      </c>
    </row>
    <row r="13" spans="1:20" s="13" customFormat="1" ht="25.5" x14ac:dyDescent="0.2">
      <c r="A13" s="21">
        <v>3</v>
      </c>
      <c r="B13" s="22" t="s">
        <v>50</v>
      </c>
      <c r="C13" s="23">
        <f t="shared" si="3"/>
        <v>13169000000</v>
      </c>
      <c r="D13" s="23">
        <v>2886000000</v>
      </c>
      <c r="E13" s="23">
        <v>10283000000</v>
      </c>
      <c r="F13" s="23">
        <f t="shared" si="4"/>
        <v>10653251831</v>
      </c>
      <c r="G13" s="23">
        <f t="shared" si="7"/>
        <v>3009366000</v>
      </c>
      <c r="H13" s="23">
        <f t="shared" si="8"/>
        <v>7643885831</v>
      </c>
      <c r="I13" s="23">
        <f t="shared" si="9"/>
        <v>10653251831</v>
      </c>
      <c r="J13" s="23">
        <f t="shared" si="5"/>
        <v>3009366000</v>
      </c>
      <c r="K13" s="23">
        <v>3009366000</v>
      </c>
      <c r="L13" s="23"/>
      <c r="M13" s="23">
        <f t="shared" si="6"/>
        <v>7643885831</v>
      </c>
      <c r="N13" s="23">
        <v>7643885831</v>
      </c>
      <c r="O13" s="23"/>
      <c r="P13" s="34">
        <f t="shared" si="10"/>
        <v>0.80896437322499815</v>
      </c>
      <c r="Q13" s="29"/>
      <c r="R13" s="34">
        <f t="shared" si="11"/>
        <v>0.74335172916464065</v>
      </c>
    </row>
    <row r="14" spans="1:20" s="13" customFormat="1" ht="12.75" x14ac:dyDescent="0.2">
      <c r="A14" s="21">
        <v>4</v>
      </c>
      <c r="B14" s="22" t="s">
        <v>40</v>
      </c>
      <c r="C14" s="23">
        <f t="shared" si="3"/>
        <v>150000000</v>
      </c>
      <c r="D14" s="23"/>
      <c r="E14" s="23">
        <v>150000000</v>
      </c>
      <c r="F14" s="23">
        <f t="shared" si="4"/>
        <v>150000000</v>
      </c>
      <c r="G14" s="23">
        <f t="shared" si="7"/>
        <v>0</v>
      </c>
      <c r="H14" s="23">
        <f t="shared" si="8"/>
        <v>150000000</v>
      </c>
      <c r="I14" s="23">
        <f t="shared" si="9"/>
        <v>150000000</v>
      </c>
      <c r="J14" s="23">
        <f t="shared" si="5"/>
        <v>0</v>
      </c>
      <c r="K14" s="23"/>
      <c r="L14" s="23"/>
      <c r="M14" s="23">
        <f t="shared" si="6"/>
        <v>150000000</v>
      </c>
      <c r="N14" s="23">
        <v>150000000</v>
      </c>
      <c r="O14" s="23"/>
      <c r="P14" s="34">
        <f t="shared" si="10"/>
        <v>1</v>
      </c>
      <c r="Q14" s="29"/>
      <c r="R14" s="34">
        <f t="shared" si="11"/>
        <v>1</v>
      </c>
    </row>
    <row r="15" spans="1:20" s="13" customFormat="1" ht="12.75" x14ac:dyDescent="0.2">
      <c r="A15" s="21">
        <v>5</v>
      </c>
      <c r="B15" s="22" t="s">
        <v>28</v>
      </c>
      <c r="C15" s="23">
        <f t="shared" si="3"/>
        <v>323000000</v>
      </c>
      <c r="D15" s="23"/>
      <c r="E15" s="23">
        <v>323000000</v>
      </c>
      <c r="F15" s="23">
        <f t="shared" si="4"/>
        <v>316226800</v>
      </c>
      <c r="G15" s="23">
        <f t="shared" si="7"/>
        <v>0</v>
      </c>
      <c r="H15" s="23">
        <f t="shared" si="8"/>
        <v>316226800</v>
      </c>
      <c r="I15" s="23">
        <f t="shared" si="9"/>
        <v>316226800</v>
      </c>
      <c r="J15" s="23">
        <f t="shared" si="5"/>
        <v>0</v>
      </c>
      <c r="K15" s="23"/>
      <c r="L15" s="23"/>
      <c r="M15" s="23">
        <f t="shared" si="6"/>
        <v>316226800</v>
      </c>
      <c r="N15" s="23">
        <v>316226800</v>
      </c>
      <c r="O15" s="23"/>
      <c r="P15" s="34">
        <f t="shared" si="10"/>
        <v>0.97903034055727556</v>
      </c>
      <c r="Q15" s="29"/>
      <c r="R15" s="34">
        <f t="shared" si="11"/>
        <v>0.97903034055727556</v>
      </c>
    </row>
    <row r="16" spans="1:20" s="13" customFormat="1" ht="25.5" x14ac:dyDescent="0.2">
      <c r="A16" s="21">
        <v>6</v>
      </c>
      <c r="B16" s="22" t="s">
        <v>29</v>
      </c>
      <c r="C16" s="23">
        <f t="shared" si="3"/>
        <v>8308000000</v>
      </c>
      <c r="D16" s="23"/>
      <c r="E16" s="23">
        <v>8308000000</v>
      </c>
      <c r="F16" s="23">
        <f t="shared" si="4"/>
        <v>3725334586</v>
      </c>
      <c r="G16" s="23">
        <f t="shared" si="7"/>
        <v>0</v>
      </c>
      <c r="H16" s="23">
        <f t="shared" si="8"/>
        <v>3725334586</v>
      </c>
      <c r="I16" s="23">
        <f t="shared" si="9"/>
        <v>3725334586</v>
      </c>
      <c r="J16" s="23">
        <f t="shared" si="5"/>
        <v>0</v>
      </c>
      <c r="K16" s="23"/>
      <c r="L16" s="23"/>
      <c r="M16" s="23">
        <f t="shared" si="6"/>
        <v>3725334586</v>
      </c>
      <c r="N16" s="23">
        <v>3725334586</v>
      </c>
      <c r="O16" s="23"/>
      <c r="P16" s="34">
        <f t="shared" si="10"/>
        <v>0.44840329634087628</v>
      </c>
      <c r="Q16" s="29"/>
      <c r="R16" s="34">
        <f t="shared" si="11"/>
        <v>0.44840329634087628</v>
      </c>
    </row>
    <row r="17" spans="1:18" s="13" customFormat="1" ht="12.75" x14ac:dyDescent="0.2">
      <c r="A17" s="21">
        <v>7</v>
      </c>
      <c r="B17" s="22" t="s">
        <v>30</v>
      </c>
      <c r="C17" s="23">
        <f t="shared" si="3"/>
        <v>2550000000</v>
      </c>
      <c r="D17" s="23"/>
      <c r="E17" s="23">
        <v>2550000000</v>
      </c>
      <c r="F17" s="23">
        <f t="shared" si="4"/>
        <v>2547445800</v>
      </c>
      <c r="G17" s="23">
        <f t="shared" si="7"/>
        <v>0</v>
      </c>
      <c r="H17" s="23">
        <f t="shared" si="8"/>
        <v>2547445800</v>
      </c>
      <c r="I17" s="23">
        <f t="shared" si="9"/>
        <v>2547445800</v>
      </c>
      <c r="J17" s="23">
        <f t="shared" si="5"/>
        <v>0</v>
      </c>
      <c r="K17" s="23"/>
      <c r="L17" s="23"/>
      <c r="M17" s="23">
        <f t="shared" si="6"/>
        <v>2547445800</v>
      </c>
      <c r="N17" s="23">
        <v>2547445800</v>
      </c>
      <c r="O17" s="23"/>
      <c r="P17" s="34">
        <f t="shared" si="10"/>
        <v>0.99899835294117645</v>
      </c>
      <c r="Q17" s="29"/>
      <c r="R17" s="34">
        <f t="shared" si="11"/>
        <v>0.99899835294117645</v>
      </c>
    </row>
    <row r="18" spans="1:18" s="13" customFormat="1" ht="12.75" x14ac:dyDescent="0.2">
      <c r="A18" s="21">
        <v>8</v>
      </c>
      <c r="B18" s="22" t="s">
        <v>31</v>
      </c>
      <c r="C18" s="23">
        <f t="shared" si="3"/>
        <v>8418000000</v>
      </c>
      <c r="D18" s="23"/>
      <c r="E18" s="23">
        <v>8418000000</v>
      </c>
      <c r="F18" s="23">
        <f t="shared" si="4"/>
        <v>3080689000</v>
      </c>
      <c r="G18" s="23">
        <f t="shared" si="7"/>
        <v>0</v>
      </c>
      <c r="H18" s="23">
        <f t="shared" si="8"/>
        <v>3080689000</v>
      </c>
      <c r="I18" s="23">
        <f t="shared" si="9"/>
        <v>3080689000</v>
      </c>
      <c r="J18" s="23">
        <f t="shared" si="5"/>
        <v>0</v>
      </c>
      <c r="K18" s="23"/>
      <c r="L18" s="23"/>
      <c r="M18" s="23">
        <f t="shared" si="6"/>
        <v>3080689000</v>
      </c>
      <c r="N18" s="23">
        <v>3080689000</v>
      </c>
      <c r="O18" s="23"/>
      <c r="P18" s="34">
        <f t="shared" si="10"/>
        <v>0.36596448087431693</v>
      </c>
      <c r="Q18" s="29"/>
      <c r="R18" s="34">
        <f t="shared" si="11"/>
        <v>0.36596448087431693</v>
      </c>
    </row>
    <row r="19" spans="1:18" s="13" customFormat="1" ht="12.75" x14ac:dyDescent="0.2">
      <c r="A19" s="21">
        <v>9</v>
      </c>
      <c r="B19" s="22" t="s">
        <v>32</v>
      </c>
      <c r="C19" s="23">
        <f t="shared" si="3"/>
        <v>9895000000</v>
      </c>
      <c r="D19" s="23"/>
      <c r="E19" s="23">
        <v>9895000000</v>
      </c>
      <c r="F19" s="23">
        <f t="shared" si="4"/>
        <v>7505882108</v>
      </c>
      <c r="G19" s="23">
        <f t="shared" si="7"/>
        <v>0</v>
      </c>
      <c r="H19" s="23">
        <f t="shared" si="8"/>
        <v>7505882108</v>
      </c>
      <c r="I19" s="23">
        <f t="shared" si="9"/>
        <v>7505882108</v>
      </c>
      <c r="J19" s="23">
        <f t="shared" si="5"/>
        <v>0</v>
      </c>
      <c r="K19" s="23"/>
      <c r="L19" s="23"/>
      <c r="M19" s="23">
        <f t="shared" si="6"/>
        <v>7505882108</v>
      </c>
      <c r="N19" s="23">
        <v>7505882108</v>
      </c>
      <c r="O19" s="23"/>
      <c r="P19" s="34">
        <f t="shared" si="10"/>
        <v>0.75855301748357762</v>
      </c>
      <c r="Q19" s="29"/>
      <c r="R19" s="34">
        <f t="shared" si="11"/>
        <v>0.75855301748357762</v>
      </c>
    </row>
    <row r="20" spans="1:18" ht="25.5" x14ac:dyDescent="0.2">
      <c r="A20" s="21">
        <v>10</v>
      </c>
      <c r="B20" s="22" t="s">
        <v>41</v>
      </c>
      <c r="C20" s="23">
        <f t="shared" si="3"/>
        <v>5607000000</v>
      </c>
      <c r="D20" s="23"/>
      <c r="E20" s="23">
        <v>5607000000</v>
      </c>
      <c r="F20" s="23">
        <f t="shared" si="4"/>
        <v>3254809000</v>
      </c>
      <c r="G20" s="23">
        <f t="shared" si="7"/>
        <v>0</v>
      </c>
      <c r="H20" s="23">
        <f t="shared" si="8"/>
        <v>3254809000</v>
      </c>
      <c r="I20" s="23">
        <f t="shared" si="9"/>
        <v>3254809000</v>
      </c>
      <c r="J20" s="23">
        <f t="shared" si="5"/>
        <v>0</v>
      </c>
      <c r="K20" s="23"/>
      <c r="L20" s="23"/>
      <c r="M20" s="23">
        <f t="shared" si="6"/>
        <v>3254809000</v>
      </c>
      <c r="N20" s="23">
        <v>3254809000</v>
      </c>
      <c r="O20" s="23"/>
      <c r="P20" s="34">
        <f t="shared" si="10"/>
        <v>0.58049028000713399</v>
      </c>
      <c r="Q20" s="29"/>
      <c r="R20" s="34">
        <f t="shared" si="11"/>
        <v>0.58049028000713399</v>
      </c>
    </row>
    <row r="21" spans="1:18" ht="25.5" x14ac:dyDescent="0.2">
      <c r="A21" s="21">
        <v>11</v>
      </c>
      <c r="B21" s="22" t="s">
        <v>33</v>
      </c>
      <c r="C21" s="23">
        <f t="shared" si="3"/>
        <v>15097000000</v>
      </c>
      <c r="D21" s="23"/>
      <c r="E21" s="23">
        <v>15097000000</v>
      </c>
      <c r="F21" s="23">
        <f t="shared" si="4"/>
        <v>9823050156</v>
      </c>
      <c r="G21" s="23">
        <f t="shared" si="7"/>
        <v>4971000000</v>
      </c>
      <c r="H21" s="23">
        <f t="shared" si="8"/>
        <v>4852050156</v>
      </c>
      <c r="I21" s="23">
        <f t="shared" si="9"/>
        <v>9823050156</v>
      </c>
      <c r="J21" s="23">
        <f t="shared" si="5"/>
        <v>4971000000</v>
      </c>
      <c r="K21" s="23">
        <v>4971000000</v>
      </c>
      <c r="L21" s="23"/>
      <c r="M21" s="23">
        <f t="shared" si="6"/>
        <v>4852050156</v>
      </c>
      <c r="N21" s="23">
        <v>4852050156</v>
      </c>
      <c r="O21" s="23"/>
      <c r="P21" s="34">
        <f t="shared" si="10"/>
        <v>0.65066239358813005</v>
      </c>
      <c r="Q21" s="29"/>
      <c r="R21" s="34">
        <f t="shared" si="11"/>
        <v>0.32139167755183151</v>
      </c>
    </row>
    <row r="22" spans="1:18" x14ac:dyDescent="0.2">
      <c r="A22" s="21">
        <v>12</v>
      </c>
      <c r="B22" s="22" t="s">
        <v>34</v>
      </c>
      <c r="C22" s="23">
        <f t="shared" si="3"/>
        <v>21436000000</v>
      </c>
      <c r="D22" s="23"/>
      <c r="E22" s="23">
        <v>21436000000</v>
      </c>
      <c r="F22" s="23">
        <f t="shared" si="4"/>
        <v>6552317247</v>
      </c>
      <c r="G22" s="23">
        <f t="shared" si="7"/>
        <v>0</v>
      </c>
      <c r="H22" s="23">
        <f t="shared" si="8"/>
        <v>6552317247</v>
      </c>
      <c r="I22" s="23">
        <f t="shared" si="9"/>
        <v>6552317247</v>
      </c>
      <c r="J22" s="23">
        <f t="shared" si="5"/>
        <v>0</v>
      </c>
      <c r="K22" s="23"/>
      <c r="L22" s="23"/>
      <c r="M22" s="23">
        <f t="shared" si="6"/>
        <v>6552317247</v>
      </c>
      <c r="N22" s="23">
        <v>6552317247</v>
      </c>
      <c r="O22" s="23"/>
      <c r="P22" s="34">
        <f t="shared" si="10"/>
        <v>0.30566883966225045</v>
      </c>
      <c r="Q22" s="29"/>
      <c r="R22" s="34">
        <f t="shared" si="11"/>
        <v>0.30566883966225045</v>
      </c>
    </row>
    <row r="23" spans="1:18" ht="25.5" x14ac:dyDescent="0.2">
      <c r="A23" s="21">
        <v>13</v>
      </c>
      <c r="B23" s="22" t="s">
        <v>42</v>
      </c>
      <c r="C23" s="23">
        <f t="shared" si="3"/>
        <v>96000000</v>
      </c>
      <c r="D23" s="23"/>
      <c r="E23" s="23">
        <v>96000000</v>
      </c>
      <c r="F23" s="23">
        <f t="shared" si="4"/>
        <v>93181000</v>
      </c>
      <c r="G23" s="23">
        <f t="shared" si="7"/>
        <v>0</v>
      </c>
      <c r="H23" s="23">
        <f t="shared" si="8"/>
        <v>93181000</v>
      </c>
      <c r="I23" s="23">
        <f t="shared" si="9"/>
        <v>93181000</v>
      </c>
      <c r="J23" s="23">
        <f t="shared" si="5"/>
        <v>0</v>
      </c>
      <c r="K23" s="23"/>
      <c r="L23" s="23"/>
      <c r="M23" s="23">
        <f t="shared" si="6"/>
        <v>93181000</v>
      </c>
      <c r="N23" s="23">
        <v>93181000</v>
      </c>
      <c r="O23" s="23"/>
      <c r="P23" s="34">
        <f t="shared" si="10"/>
        <v>0.97063541666666664</v>
      </c>
      <c r="Q23" s="29"/>
      <c r="R23" s="34">
        <f t="shared" si="11"/>
        <v>0.97063541666666664</v>
      </c>
    </row>
    <row r="24" spans="1:18" x14ac:dyDescent="0.2">
      <c r="A24" s="21">
        <v>14</v>
      </c>
      <c r="B24" s="22" t="s">
        <v>43</v>
      </c>
      <c r="C24" s="23">
        <f t="shared" si="3"/>
        <v>3997000000</v>
      </c>
      <c r="D24" s="23"/>
      <c r="E24" s="23">
        <v>3997000000</v>
      </c>
      <c r="F24" s="23">
        <f t="shared" si="4"/>
        <v>434008572</v>
      </c>
      <c r="G24" s="23">
        <f t="shared" si="7"/>
        <v>0</v>
      </c>
      <c r="H24" s="23">
        <f t="shared" si="8"/>
        <v>434008572</v>
      </c>
      <c r="I24" s="23">
        <f t="shared" si="9"/>
        <v>434008572</v>
      </c>
      <c r="J24" s="23">
        <f t="shared" si="5"/>
        <v>0</v>
      </c>
      <c r="K24" s="23"/>
      <c r="L24" s="23"/>
      <c r="M24" s="23">
        <f t="shared" si="6"/>
        <v>434008572</v>
      </c>
      <c r="N24" s="23">
        <v>434008572</v>
      </c>
      <c r="O24" s="23"/>
      <c r="P24" s="34">
        <f t="shared" si="10"/>
        <v>0.10858358068551413</v>
      </c>
      <c r="Q24" s="29"/>
      <c r="R24" s="34">
        <f t="shared" si="11"/>
        <v>0.10858358068551413</v>
      </c>
    </row>
    <row r="25" spans="1:18" x14ac:dyDescent="0.2">
      <c r="A25" s="21">
        <v>15</v>
      </c>
      <c r="B25" s="22" t="s">
        <v>44</v>
      </c>
      <c r="C25" s="23">
        <f t="shared" si="3"/>
        <v>1046000000</v>
      </c>
      <c r="D25" s="23"/>
      <c r="E25" s="23">
        <v>1046000000</v>
      </c>
      <c r="F25" s="23">
        <f t="shared" si="4"/>
        <v>122253000</v>
      </c>
      <c r="G25" s="23">
        <f t="shared" si="7"/>
        <v>0</v>
      </c>
      <c r="H25" s="23">
        <f t="shared" si="8"/>
        <v>122253000</v>
      </c>
      <c r="I25" s="23">
        <f t="shared" si="9"/>
        <v>122253000</v>
      </c>
      <c r="J25" s="23">
        <f t="shared" si="5"/>
        <v>0</v>
      </c>
      <c r="K25" s="23"/>
      <c r="L25" s="23"/>
      <c r="M25" s="23">
        <f t="shared" si="6"/>
        <v>122253000</v>
      </c>
      <c r="N25" s="23">
        <v>122253000</v>
      </c>
      <c r="O25" s="23"/>
      <c r="P25" s="34">
        <f t="shared" si="10"/>
        <v>0.11687667304015296</v>
      </c>
      <c r="Q25" s="29"/>
      <c r="R25" s="34">
        <f t="shared" si="11"/>
        <v>0.11687667304015296</v>
      </c>
    </row>
    <row r="26" spans="1:18" x14ac:dyDescent="0.2">
      <c r="A26" s="21">
        <v>16</v>
      </c>
      <c r="B26" s="22" t="s">
        <v>45</v>
      </c>
      <c r="C26" s="23">
        <f t="shared" si="3"/>
        <v>28917000000</v>
      </c>
      <c r="D26" s="23"/>
      <c r="E26" s="23">
        <v>28917000000</v>
      </c>
      <c r="F26" s="23">
        <f t="shared" si="4"/>
        <v>992492635</v>
      </c>
      <c r="G26" s="23">
        <f t="shared" si="7"/>
        <v>0</v>
      </c>
      <c r="H26" s="23">
        <f t="shared" si="8"/>
        <v>992492635</v>
      </c>
      <c r="I26" s="23">
        <f t="shared" si="9"/>
        <v>992492635</v>
      </c>
      <c r="J26" s="23">
        <f t="shared" si="5"/>
        <v>0</v>
      </c>
      <c r="K26" s="23"/>
      <c r="L26" s="23"/>
      <c r="M26" s="23">
        <f t="shared" si="6"/>
        <v>992492635</v>
      </c>
      <c r="N26" s="23">
        <v>992492635</v>
      </c>
      <c r="O26" s="23"/>
      <c r="P26" s="34">
        <f t="shared" si="10"/>
        <v>3.4322116229207736E-2</v>
      </c>
      <c r="Q26" s="29"/>
      <c r="R26" s="34">
        <f t="shared" si="11"/>
        <v>3.4322116229207736E-2</v>
      </c>
    </row>
    <row r="27" spans="1:18" x14ac:dyDescent="0.2">
      <c r="A27" s="21">
        <v>17</v>
      </c>
      <c r="B27" s="22" t="s">
        <v>46</v>
      </c>
      <c r="C27" s="23">
        <f t="shared" si="3"/>
        <v>378000000</v>
      </c>
      <c r="D27" s="23"/>
      <c r="E27" s="23">
        <v>378000000</v>
      </c>
      <c r="F27" s="23">
        <f t="shared" si="4"/>
        <v>301402601</v>
      </c>
      <c r="G27" s="23">
        <f t="shared" si="7"/>
        <v>0</v>
      </c>
      <c r="H27" s="23">
        <f t="shared" si="8"/>
        <v>301402601</v>
      </c>
      <c r="I27" s="23">
        <f t="shared" si="9"/>
        <v>301402601</v>
      </c>
      <c r="J27" s="23">
        <f t="shared" si="5"/>
        <v>0</v>
      </c>
      <c r="K27" s="23"/>
      <c r="L27" s="23"/>
      <c r="M27" s="23">
        <f t="shared" si="6"/>
        <v>301402601</v>
      </c>
      <c r="N27" s="23">
        <v>301402601</v>
      </c>
      <c r="O27" s="23"/>
      <c r="P27" s="34">
        <f t="shared" si="10"/>
        <v>0.79736137830687825</v>
      </c>
      <c r="Q27" s="29"/>
      <c r="R27" s="34">
        <f t="shared" si="11"/>
        <v>0.79736137830687825</v>
      </c>
    </row>
    <row r="28" spans="1:18" ht="38.25" x14ac:dyDescent="0.2">
      <c r="A28" s="21">
        <v>18</v>
      </c>
      <c r="B28" s="22" t="s">
        <v>47</v>
      </c>
      <c r="C28" s="23">
        <f t="shared" si="3"/>
        <v>120090000000</v>
      </c>
      <c r="D28" s="23">
        <v>120090000000</v>
      </c>
      <c r="E28" s="23"/>
      <c r="F28" s="23">
        <f t="shared" si="4"/>
        <v>152149512161</v>
      </c>
      <c r="G28" s="23">
        <f t="shared" si="7"/>
        <v>152149512161</v>
      </c>
      <c r="H28" s="23">
        <f t="shared" si="8"/>
        <v>0</v>
      </c>
      <c r="I28" s="23">
        <f t="shared" si="9"/>
        <v>152149512161</v>
      </c>
      <c r="J28" s="23">
        <f t="shared" si="5"/>
        <v>152149512161</v>
      </c>
      <c r="K28" s="23">
        <v>152149512161</v>
      </c>
      <c r="L28" s="23"/>
      <c r="M28" s="23"/>
      <c r="N28" s="23"/>
      <c r="O28" s="23"/>
      <c r="P28" s="34">
        <f t="shared" si="10"/>
        <v>1.2669623795569989</v>
      </c>
      <c r="Q28" s="34">
        <f t="shared" ref="Q28:Q29" si="12">G28/D28</f>
        <v>1.2669623795569989</v>
      </c>
      <c r="R28" s="34"/>
    </row>
    <row r="29" spans="1:18" ht="40.5" customHeight="1" x14ac:dyDescent="0.2">
      <c r="A29" s="21">
        <v>19</v>
      </c>
      <c r="B29" s="22" t="s">
        <v>48</v>
      </c>
      <c r="C29" s="23">
        <f t="shared" si="3"/>
        <v>22736000000</v>
      </c>
      <c r="D29" s="23">
        <v>22736000000</v>
      </c>
      <c r="E29" s="23"/>
      <c r="F29" s="23">
        <f t="shared" si="4"/>
        <v>23882232000</v>
      </c>
      <c r="G29" s="23">
        <f t="shared" si="7"/>
        <v>23882232000</v>
      </c>
      <c r="H29" s="23">
        <f t="shared" si="8"/>
        <v>0</v>
      </c>
      <c r="I29" s="23">
        <f t="shared" si="9"/>
        <v>23882232000</v>
      </c>
      <c r="J29" s="23">
        <f t="shared" si="5"/>
        <v>23882232000</v>
      </c>
      <c r="K29" s="23">
        <v>23882232000</v>
      </c>
      <c r="L29" s="23"/>
      <c r="M29" s="23"/>
      <c r="N29" s="23"/>
      <c r="O29" s="23"/>
      <c r="P29" s="34">
        <f t="shared" si="10"/>
        <v>1.0504148486981</v>
      </c>
      <c r="Q29" s="34">
        <f t="shared" si="12"/>
        <v>1.0504148486981</v>
      </c>
      <c r="R29" s="34"/>
    </row>
    <row r="30" spans="1:18" x14ac:dyDescent="0.2">
      <c r="A30" s="21">
        <v>20</v>
      </c>
      <c r="B30" s="22" t="s">
        <v>49</v>
      </c>
      <c r="C30" s="23">
        <f t="shared" si="3"/>
        <v>213962000000</v>
      </c>
      <c r="D30" s="23"/>
      <c r="E30" s="23">
        <v>213962000000</v>
      </c>
      <c r="F30" s="23">
        <f t="shared" si="4"/>
        <v>0</v>
      </c>
      <c r="G30" s="23">
        <f t="shared" si="7"/>
        <v>0</v>
      </c>
      <c r="H30" s="23">
        <f t="shared" si="8"/>
        <v>0</v>
      </c>
      <c r="I30" s="23">
        <f t="shared" si="9"/>
        <v>0</v>
      </c>
      <c r="J30" s="23">
        <f t="shared" si="5"/>
        <v>0</v>
      </c>
      <c r="K30" s="23"/>
      <c r="L30" s="23"/>
      <c r="M30" s="23"/>
      <c r="N30" s="23"/>
      <c r="O30" s="23"/>
      <c r="P30" s="34">
        <f t="shared" si="10"/>
        <v>0</v>
      </c>
      <c r="Q30" s="29"/>
      <c r="R30" s="34">
        <f t="shared" si="11"/>
        <v>0</v>
      </c>
    </row>
    <row r="31" spans="1:18" ht="27" customHeight="1" x14ac:dyDescent="0.2">
      <c r="A31" s="18" t="s">
        <v>2</v>
      </c>
      <c r="B31" s="24" t="s">
        <v>16</v>
      </c>
      <c r="C31" s="20">
        <f>D31+E31</f>
        <v>1235774000000</v>
      </c>
      <c r="D31" s="20">
        <f>SUM(D32:D39)</f>
        <v>736087000000</v>
      </c>
      <c r="E31" s="20">
        <f>SUM(E32:E39)</f>
        <v>499687000000</v>
      </c>
      <c r="F31" s="20">
        <f>G31+H31</f>
        <v>1098102878508</v>
      </c>
      <c r="G31" s="20">
        <f>SUM(G32:G39)</f>
        <v>800693517383</v>
      </c>
      <c r="H31" s="20">
        <f>SUM(H32:H39)</f>
        <v>297409361125</v>
      </c>
      <c r="I31" s="20">
        <f t="shared" si="9"/>
        <v>1098102878508</v>
      </c>
      <c r="J31" s="20">
        <f>SUM(J32:J39)</f>
        <v>800693517383</v>
      </c>
      <c r="K31" s="20">
        <f>SUM(K32:K39)</f>
        <v>800693517383</v>
      </c>
      <c r="L31" s="20"/>
      <c r="M31" s="20">
        <f>SUM(M32:M39)</f>
        <v>297409361125</v>
      </c>
      <c r="N31" s="20">
        <f>SUM(N32:N39)</f>
        <v>297409361125</v>
      </c>
      <c r="O31" s="20">
        <f>SUM(O32:O39)</f>
        <v>0</v>
      </c>
      <c r="P31" s="29">
        <f t="shared" ref="P31" si="13">F31/C31</f>
        <v>0.88859522737005314</v>
      </c>
      <c r="Q31" s="29">
        <f t="shared" ref="Q31" si="14">G31/D31</f>
        <v>1.0877702192580496</v>
      </c>
      <c r="R31" s="29">
        <f t="shared" ref="R31" si="15">H31/E31</f>
        <v>0.59519131201131914</v>
      </c>
    </row>
    <row r="32" spans="1:18" ht="27" customHeight="1" x14ac:dyDescent="0.2">
      <c r="A32" s="25">
        <v>1</v>
      </c>
      <c r="B32" s="26" t="s">
        <v>17</v>
      </c>
      <c r="C32" s="23">
        <f t="shared" ref="C32:C39" si="16">D32+E32</f>
        <v>127955000000</v>
      </c>
      <c r="D32" s="23">
        <v>72980000000</v>
      </c>
      <c r="E32" s="23">
        <v>54975000000</v>
      </c>
      <c r="F32" s="23">
        <f t="shared" si="4"/>
        <v>115559980051</v>
      </c>
      <c r="G32" s="23">
        <f t="shared" ref="G32:G38" si="17">J32</f>
        <v>75218203612</v>
      </c>
      <c r="H32" s="23">
        <f t="shared" ref="H32:H38" si="18">M32</f>
        <v>40341776439</v>
      </c>
      <c r="I32" s="23">
        <f>J32+M32</f>
        <v>115559980051</v>
      </c>
      <c r="J32" s="23">
        <f>SUM(K32:L32)</f>
        <v>75218203612</v>
      </c>
      <c r="K32" s="23">
        <v>75218203612</v>
      </c>
      <c r="L32" s="23"/>
      <c r="M32" s="23">
        <f>SUM(N32:O32)</f>
        <v>40341776439</v>
      </c>
      <c r="N32" s="23">
        <v>40341776439</v>
      </c>
      <c r="O32" s="23"/>
      <c r="P32" s="34">
        <f t="shared" ref="P32:P39" si="19">F32/C32</f>
        <v>0.90312985073658714</v>
      </c>
      <c r="Q32" s="34">
        <f t="shared" ref="Q32:Q39" si="20">G32/D32</f>
        <v>1.0306687258426965</v>
      </c>
      <c r="R32" s="34">
        <f t="shared" ref="R32:R39" si="21">H32/E32</f>
        <v>0.73382039907230556</v>
      </c>
    </row>
    <row r="33" spans="1:18" ht="27" customHeight="1" x14ac:dyDescent="0.2">
      <c r="A33" s="27">
        <v>2</v>
      </c>
      <c r="B33" s="28" t="s">
        <v>18</v>
      </c>
      <c r="C33" s="23">
        <f t="shared" si="16"/>
        <v>271423000000</v>
      </c>
      <c r="D33" s="10">
        <v>188685000000</v>
      </c>
      <c r="E33" s="10">
        <v>82738000000</v>
      </c>
      <c r="F33" s="23">
        <f t="shared" si="4"/>
        <v>255080657631</v>
      </c>
      <c r="G33" s="23">
        <f t="shared" si="17"/>
        <v>179823687523</v>
      </c>
      <c r="H33" s="23">
        <f t="shared" si="18"/>
        <v>75256970108</v>
      </c>
      <c r="I33" s="23">
        <f t="shared" ref="I33:I39" si="22">J33+M33</f>
        <v>255080657631</v>
      </c>
      <c r="J33" s="23">
        <f t="shared" ref="J33:J39" si="23">SUM(K33:L33)</f>
        <v>179823687523</v>
      </c>
      <c r="K33" s="10">
        <v>179823687523</v>
      </c>
      <c r="L33" s="10"/>
      <c r="M33" s="23">
        <f t="shared" ref="M33:M39" si="24">SUM(N33:O33)</f>
        <v>75256970108</v>
      </c>
      <c r="N33" s="10">
        <v>75256970108</v>
      </c>
      <c r="O33" s="10"/>
      <c r="P33" s="34">
        <f t="shared" si="19"/>
        <v>0.93979013433275738</v>
      </c>
      <c r="Q33" s="34">
        <f t="shared" si="20"/>
        <v>0.95303647625937404</v>
      </c>
      <c r="R33" s="34">
        <f t="shared" si="21"/>
        <v>0.90958169291015012</v>
      </c>
    </row>
    <row r="34" spans="1:18" ht="27" customHeight="1" x14ac:dyDescent="0.2">
      <c r="A34" s="27">
        <v>3</v>
      </c>
      <c r="B34" s="28" t="s">
        <v>19</v>
      </c>
      <c r="C34" s="23">
        <f t="shared" si="16"/>
        <v>222586000000</v>
      </c>
      <c r="D34" s="10">
        <v>125195000000</v>
      </c>
      <c r="E34" s="10">
        <v>97391000000</v>
      </c>
      <c r="F34" s="23">
        <f t="shared" si="4"/>
        <v>168660522683</v>
      </c>
      <c r="G34" s="23">
        <f t="shared" si="17"/>
        <v>116154943338</v>
      </c>
      <c r="H34" s="23">
        <f t="shared" si="18"/>
        <v>52505579345</v>
      </c>
      <c r="I34" s="23">
        <f t="shared" si="22"/>
        <v>168660522683</v>
      </c>
      <c r="J34" s="23">
        <f t="shared" si="23"/>
        <v>116154943338</v>
      </c>
      <c r="K34" s="10">
        <v>116154943338</v>
      </c>
      <c r="L34" s="10"/>
      <c r="M34" s="23">
        <f t="shared" si="24"/>
        <v>52505579345</v>
      </c>
      <c r="N34" s="10">
        <v>52505579345</v>
      </c>
      <c r="O34" s="10"/>
      <c r="P34" s="34">
        <f t="shared" si="19"/>
        <v>0.75773194487973183</v>
      </c>
      <c r="Q34" s="34">
        <f t="shared" si="20"/>
        <v>0.92779219088621745</v>
      </c>
      <c r="R34" s="34">
        <f t="shared" si="21"/>
        <v>0.53912147267201282</v>
      </c>
    </row>
    <row r="35" spans="1:18" ht="27" customHeight="1" x14ac:dyDescent="0.2">
      <c r="A35" s="27">
        <v>4</v>
      </c>
      <c r="B35" s="28" t="s">
        <v>20</v>
      </c>
      <c r="C35" s="23">
        <f t="shared" si="16"/>
        <v>227797000000</v>
      </c>
      <c r="D35" s="10">
        <v>134066000000</v>
      </c>
      <c r="E35" s="10">
        <v>93731000000</v>
      </c>
      <c r="F35" s="23">
        <f t="shared" si="4"/>
        <v>222959090966</v>
      </c>
      <c r="G35" s="23">
        <f t="shared" si="17"/>
        <v>190483579314</v>
      </c>
      <c r="H35" s="23">
        <f t="shared" si="18"/>
        <v>32475511652</v>
      </c>
      <c r="I35" s="23">
        <f t="shared" si="22"/>
        <v>222959090966</v>
      </c>
      <c r="J35" s="23">
        <f t="shared" si="23"/>
        <v>190483579314</v>
      </c>
      <c r="K35" s="10">
        <v>190483579314</v>
      </c>
      <c r="L35" s="10"/>
      <c r="M35" s="23">
        <f t="shared" si="24"/>
        <v>32475511652</v>
      </c>
      <c r="N35" s="10">
        <v>32475511652</v>
      </c>
      <c r="O35" s="10"/>
      <c r="P35" s="34">
        <f t="shared" si="19"/>
        <v>0.97876219162675537</v>
      </c>
      <c r="Q35" s="34">
        <f t="shared" si="20"/>
        <v>1.420819442021094</v>
      </c>
      <c r="R35" s="34">
        <f t="shared" si="21"/>
        <v>0.34647567669180956</v>
      </c>
    </row>
    <row r="36" spans="1:18" ht="27" customHeight="1" x14ac:dyDescent="0.2">
      <c r="A36" s="27">
        <v>5</v>
      </c>
      <c r="B36" s="28" t="s">
        <v>21</v>
      </c>
      <c r="C36" s="23">
        <f t="shared" si="16"/>
        <v>239335000000</v>
      </c>
      <c r="D36" s="10">
        <v>137639000000</v>
      </c>
      <c r="E36" s="10">
        <v>101696000000</v>
      </c>
      <c r="F36" s="23">
        <f t="shared" si="4"/>
        <v>223118361385</v>
      </c>
      <c r="G36" s="23">
        <f t="shared" si="17"/>
        <v>167589355006</v>
      </c>
      <c r="H36" s="23">
        <f t="shared" si="18"/>
        <v>55529006379</v>
      </c>
      <c r="I36" s="23">
        <f t="shared" si="22"/>
        <v>223118361385</v>
      </c>
      <c r="J36" s="23">
        <f t="shared" si="23"/>
        <v>167589355006</v>
      </c>
      <c r="K36" s="10">
        <v>167589355006</v>
      </c>
      <c r="L36" s="10"/>
      <c r="M36" s="23">
        <f t="shared" si="24"/>
        <v>55529006379</v>
      </c>
      <c r="N36" s="10">
        <v>55529006379</v>
      </c>
      <c r="O36" s="10"/>
      <c r="P36" s="34">
        <f t="shared" si="19"/>
        <v>0.93224292888628912</v>
      </c>
      <c r="Q36" s="34">
        <f t="shared" si="20"/>
        <v>1.217600789064146</v>
      </c>
      <c r="R36" s="34">
        <f t="shared" si="21"/>
        <v>0.54602940507984576</v>
      </c>
    </row>
    <row r="37" spans="1:18" ht="27" customHeight="1" x14ac:dyDescent="0.2">
      <c r="A37" s="27">
        <v>6</v>
      </c>
      <c r="B37" s="28" t="s">
        <v>22</v>
      </c>
      <c r="C37" s="23">
        <f t="shared" si="16"/>
        <v>80269000000</v>
      </c>
      <c r="D37" s="10">
        <v>48708000000</v>
      </c>
      <c r="E37" s="10">
        <v>31561000000</v>
      </c>
      <c r="F37" s="23">
        <f t="shared" si="4"/>
        <v>68460171521</v>
      </c>
      <c r="G37" s="23">
        <f t="shared" si="17"/>
        <v>42924509205</v>
      </c>
      <c r="H37" s="23">
        <f t="shared" si="18"/>
        <v>25535662316</v>
      </c>
      <c r="I37" s="23">
        <f t="shared" si="22"/>
        <v>68460171521</v>
      </c>
      <c r="J37" s="23">
        <f t="shared" si="23"/>
        <v>42924509205</v>
      </c>
      <c r="K37" s="10">
        <v>42924509205</v>
      </c>
      <c r="L37" s="10"/>
      <c r="M37" s="23">
        <f t="shared" si="24"/>
        <v>25535662316</v>
      </c>
      <c r="N37" s="10">
        <v>25535662316</v>
      </c>
      <c r="O37" s="10"/>
      <c r="P37" s="34">
        <f t="shared" si="19"/>
        <v>0.85288432048486962</v>
      </c>
      <c r="Q37" s="34">
        <f t="shared" si="20"/>
        <v>0.88126199402562211</v>
      </c>
      <c r="R37" s="34">
        <f t="shared" si="21"/>
        <v>0.80908913900066537</v>
      </c>
    </row>
    <row r="38" spans="1:18" ht="27" customHeight="1" x14ac:dyDescent="0.2">
      <c r="A38" s="27">
        <v>7</v>
      </c>
      <c r="B38" s="28" t="s">
        <v>23</v>
      </c>
      <c r="C38" s="23">
        <f t="shared" si="16"/>
        <v>47142000000</v>
      </c>
      <c r="D38" s="10">
        <v>18942000000</v>
      </c>
      <c r="E38" s="10">
        <v>28200000000</v>
      </c>
      <c r="F38" s="23">
        <f t="shared" si="4"/>
        <v>33015645130</v>
      </c>
      <c r="G38" s="23">
        <f t="shared" si="17"/>
        <v>20682760802</v>
      </c>
      <c r="H38" s="23">
        <f t="shared" si="18"/>
        <v>12332884328</v>
      </c>
      <c r="I38" s="23">
        <f t="shared" si="22"/>
        <v>33015645130</v>
      </c>
      <c r="J38" s="23">
        <f t="shared" si="23"/>
        <v>20682760802</v>
      </c>
      <c r="K38" s="10">
        <v>20682760802</v>
      </c>
      <c r="L38" s="10"/>
      <c r="M38" s="23">
        <f t="shared" si="24"/>
        <v>12332884328</v>
      </c>
      <c r="N38" s="10">
        <v>12332884328</v>
      </c>
      <c r="O38" s="10"/>
      <c r="P38" s="34">
        <f t="shared" si="19"/>
        <v>0.70034459993211995</v>
      </c>
      <c r="Q38" s="34">
        <f t="shared" si="20"/>
        <v>1.091899524970964</v>
      </c>
      <c r="R38" s="34">
        <f t="shared" si="21"/>
        <v>0.43733632368794328</v>
      </c>
    </row>
    <row r="39" spans="1:18" ht="27" customHeight="1" x14ac:dyDescent="0.2">
      <c r="A39" s="30">
        <v>8</v>
      </c>
      <c r="B39" s="31" t="s">
        <v>24</v>
      </c>
      <c r="C39" s="33">
        <f t="shared" si="16"/>
        <v>19267000000</v>
      </c>
      <c r="D39" s="11">
        <v>9872000000</v>
      </c>
      <c r="E39" s="11">
        <v>9395000000</v>
      </c>
      <c r="F39" s="33">
        <f t="shared" si="4"/>
        <v>11248449141</v>
      </c>
      <c r="G39" s="33">
        <f t="shared" ref="G39" si="25">J39</f>
        <v>7816478583</v>
      </c>
      <c r="H39" s="33">
        <f t="shared" ref="H39" si="26">M39</f>
        <v>3431970558</v>
      </c>
      <c r="I39" s="33">
        <f t="shared" si="22"/>
        <v>11248449141</v>
      </c>
      <c r="J39" s="33">
        <f t="shared" si="23"/>
        <v>7816478583</v>
      </c>
      <c r="K39" s="11">
        <v>7816478583</v>
      </c>
      <c r="L39" s="11"/>
      <c r="M39" s="33">
        <f t="shared" si="24"/>
        <v>3431970558</v>
      </c>
      <c r="N39" s="11">
        <v>3431970558</v>
      </c>
      <c r="O39" s="11"/>
      <c r="P39" s="35">
        <f t="shared" si="19"/>
        <v>0.583819439507967</v>
      </c>
      <c r="Q39" s="35">
        <f t="shared" si="20"/>
        <v>0.79178267655996759</v>
      </c>
      <c r="R39" s="35">
        <f t="shared" si="21"/>
        <v>0.36529755806279934</v>
      </c>
    </row>
  </sheetData>
  <mergeCells count="25">
    <mergeCell ref="M1:R1"/>
    <mergeCell ref="A3:R3"/>
    <mergeCell ref="M4:O4"/>
    <mergeCell ref="P4:R4"/>
    <mergeCell ref="A5:A8"/>
    <mergeCell ref="B5:B8"/>
    <mergeCell ref="C5:E5"/>
    <mergeCell ref="F5:O5"/>
    <mergeCell ref="P5:R5"/>
    <mergeCell ref="C6:C8"/>
    <mergeCell ref="D6:E6"/>
    <mergeCell ref="I6:O6"/>
    <mergeCell ref="P6:P8"/>
    <mergeCell ref="Q6:R6"/>
    <mergeCell ref="H7:H8"/>
    <mergeCell ref="I7:I8"/>
    <mergeCell ref="J7:L7"/>
    <mergeCell ref="M7:O7"/>
    <mergeCell ref="Q7:Q8"/>
    <mergeCell ref="R7:R8"/>
    <mergeCell ref="D7:D8"/>
    <mergeCell ref="E7:E8"/>
    <mergeCell ref="G7:G8"/>
    <mergeCell ref="F6:F8"/>
    <mergeCell ref="G6:H6"/>
  </mergeCells>
  <printOptions horizontalCentered="1"/>
  <pageMargins left="0.3" right="0.15748031496062992" top="0.33" bottom="0.23" header="0.23" footer="0.2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D6FC2B-C16B-49FE-BB9C-B614736F5E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AE50E-98DF-4D9D-A43C-0AA0CFC3D2A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75F7FB6-4672-4A53-BCE4-3E6D29629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2025-01-03T08:32:15Z</cp:lastPrinted>
  <dcterms:created xsi:type="dcterms:W3CDTF">2018-08-22T07:49:45Z</dcterms:created>
  <dcterms:modified xsi:type="dcterms:W3CDTF">2025-01-03T08:32:17Z</dcterms:modified>
</cp:coreProperties>
</file>