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6. Cong khai NQ phe chuan quyet toan 2023\"/>
    </mc:Choice>
  </mc:AlternateContent>
  <xr:revisionPtr revIDLastSave="0" documentId="13_ncr:1_{7C9BD440-C0C7-4332-9074-411558C554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Sheet1!$A$1:$T$16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" l="1"/>
  <c r="Q10" i="1"/>
  <c r="Q11" i="1"/>
  <c r="Q12" i="1"/>
  <c r="Q13" i="1"/>
  <c r="Q14" i="1"/>
  <c r="Q15" i="1"/>
  <c r="Q9" i="1"/>
  <c r="Q8" i="1"/>
  <c r="S16" i="1"/>
  <c r="S10" i="1"/>
  <c r="S11" i="1"/>
  <c r="S12" i="1"/>
  <c r="S13" i="1"/>
  <c r="S14" i="1"/>
  <c r="S15" i="1"/>
  <c r="S9" i="1"/>
  <c r="S8" i="1"/>
  <c r="M8" i="1"/>
  <c r="J8" i="1"/>
  <c r="D8" i="1"/>
  <c r="N8" i="1"/>
  <c r="L8" i="1"/>
  <c r="P9" i="1"/>
  <c r="E15" i="1" l="1"/>
  <c r="E10" i="1" l="1"/>
  <c r="E11" i="1" l="1"/>
  <c r="C11" i="1" s="1"/>
  <c r="E12" i="1" l="1"/>
  <c r="E13" i="1"/>
  <c r="E14" i="1"/>
  <c r="E16" i="1"/>
  <c r="E9" i="1"/>
  <c r="C9" i="1" s="1"/>
  <c r="E8" i="1" l="1"/>
  <c r="H8" i="1" l="1"/>
  <c r="C10" i="1" l="1"/>
  <c r="C12" i="1"/>
  <c r="C14" i="1"/>
  <c r="C15" i="1"/>
  <c r="P15" i="1" l="1"/>
  <c r="P14" i="1"/>
  <c r="P13" i="1"/>
  <c r="P12" i="1"/>
  <c r="P11" i="1"/>
  <c r="P10" i="1"/>
  <c r="P16" i="1" l="1"/>
  <c r="C16" i="1"/>
  <c r="P8" i="1" l="1"/>
  <c r="C13" i="1" l="1"/>
  <c r="C8" i="1" s="1"/>
  <c r="G8" i="1" l="1"/>
  <c r="K16" i="1" l="1"/>
  <c r="I16" i="1" s="1"/>
  <c r="O16" i="1" s="1"/>
  <c r="K15" i="1"/>
  <c r="I15" i="1" s="1"/>
  <c r="O15" i="1" s="1"/>
  <c r="K14" i="1"/>
  <c r="K12" i="1"/>
  <c r="I12" i="1" s="1"/>
  <c r="O12" i="1" s="1"/>
  <c r="K11" i="1"/>
  <c r="I11" i="1" s="1"/>
  <c r="O11" i="1" s="1"/>
  <c r="K13" i="1"/>
  <c r="I13" i="1" s="1"/>
  <c r="O13" i="1" s="1"/>
  <c r="K9" i="1"/>
  <c r="K10" i="1"/>
  <c r="I10" i="1" s="1"/>
  <c r="O10" i="1" s="1"/>
  <c r="I9" i="1" l="1"/>
  <c r="K8" i="1"/>
  <c r="I14" i="1"/>
  <c r="O14" i="1" s="1"/>
  <c r="I8" i="1" l="1"/>
  <c r="O8" i="1" s="1"/>
  <c r="O9" i="1"/>
</calcChain>
</file>

<file path=xl/sharedStrings.xml><?xml version="1.0" encoding="utf-8"?>
<sst xmlns="http://schemas.openxmlformats.org/spreadsheetml/2006/main" count="41" uniqueCount="26">
  <si>
    <t>STT</t>
  </si>
  <si>
    <t>TỔNG SỐ</t>
  </si>
  <si>
    <t>Tên đơn vị</t>
  </si>
  <si>
    <t>Tổng số</t>
  </si>
  <si>
    <t>Dự toán</t>
  </si>
  <si>
    <t>Quyết toán</t>
  </si>
  <si>
    <t>So sánh (%)</t>
  </si>
  <si>
    <t>Bổ sung cân đối</t>
  </si>
  <si>
    <t>Bổ sung có mục tiêu</t>
  </si>
  <si>
    <t>Vốn sự nghiệp để thực hiện các chế độ, chính sách, nhiệm vụ</t>
  </si>
  <si>
    <t>Vốn thực hiện các chương trình mục tiêu quốc gia</t>
  </si>
  <si>
    <t>UBND TỈNH LAI CHÂU</t>
  </si>
  <si>
    <t>Huyện Tam Đường</t>
  </si>
  <si>
    <t>Huyện Phong Thổ</t>
  </si>
  <si>
    <t>Huyện Sìn Hồ</t>
  </si>
  <si>
    <t>Huyện Nậm Nhùn</t>
  </si>
  <si>
    <t>Huyện Mường Tè</t>
  </si>
  <si>
    <t>Huyện Than Uyên</t>
  </si>
  <si>
    <t>Huyện Tân Uyên</t>
  </si>
  <si>
    <t>Thành phố Lai Châu</t>
  </si>
  <si>
    <t>Đơn vị: Đồng</t>
  </si>
  <si>
    <t>Biểu số 67/CK-NSNN</t>
  </si>
  <si>
    <t>Vốn đầu tư để thực hiện các chương trình mục tiêu, nhiệm vụ</t>
  </si>
  <si>
    <t>Biểu số 59 NĐ31</t>
  </si>
  <si>
    <t>QUYẾT TOÁN CHI BỔ SUNG TỪ NGÂN SÁCH CẤP TỈNH CHO NGÂN SÁCH HUYỆN NĂM 2023</t>
  </si>
  <si>
    <t>(Kèm theo Quyết định số:        /QĐ-UBND ngày         / 01 /2025 của UBND tỉnh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</si>
</sst>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  <numFmt numFmtId="167" formatCode="0.0%"/>
  </numFmts>
  <fonts count="23" x14ac:knownFonts="1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.VnArial Narrow"/>
      <family val="2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6" fillId="0" borderId="0"/>
    <xf numFmtId="0" fontId="1" fillId="0" borderId="0"/>
    <xf numFmtId="9" fontId="8" fillId="0" borderId="0" applyFont="0" applyFill="0" applyBorder="0" applyAlignment="0" applyProtection="0"/>
    <xf numFmtId="0" fontId="9" fillId="0" borderId="0"/>
    <xf numFmtId="0" fontId="10" fillId="0" borderId="0"/>
  </cellStyleXfs>
  <cellXfs count="46">
    <xf numFmtId="0" fontId="0" fillId="0" borderId="0" xfId="0"/>
    <xf numFmtId="3" fontId="11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9" fontId="22" fillId="0" borderId="4" xfId="1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2" fillId="0" borderId="1" xfId="12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9" fontId="11" fillId="0" borderId="1" xfId="11" applyFont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12" fillId="0" borderId="2" xfId="12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3" fontId="12" fillId="2" borderId="2" xfId="0" applyNumberFormat="1" applyFont="1" applyFill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9" fontId="12" fillId="0" borderId="2" xfId="11" applyFont="1" applyBorder="1" applyAlignment="1">
      <alignment horizontal="right" vertical="center"/>
    </xf>
    <xf numFmtId="9" fontId="11" fillId="0" borderId="2" xfId="1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167" fontId="22" fillId="0" borderId="4" xfId="11" applyNumberFormat="1" applyFont="1" applyBorder="1" applyAlignment="1">
      <alignment horizontal="right" vertical="center"/>
    </xf>
    <xf numFmtId="167" fontId="11" fillId="0" borderId="1" xfId="11" applyNumberFormat="1" applyFont="1" applyBorder="1" applyAlignment="1">
      <alignment horizontal="right" vertical="center"/>
    </xf>
    <xf numFmtId="167" fontId="12" fillId="0" borderId="2" xfId="11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</cellXfs>
  <cellStyles count="14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Ledger 17 x 11 in 3" xfId="13" xr:uid="{00000000-0005-0000-0000-000003000000}"/>
    <cellStyle name="Normal" xfId="0" builtinId="0"/>
    <cellStyle name="Normal 2" xfId="4" xr:uid="{00000000-0005-0000-0000-000005000000}"/>
    <cellStyle name="Normal 2 10" xfId="12" xr:uid="{00000000-0005-0000-0000-000006000000}"/>
    <cellStyle name="Normal 3" xfId="5" xr:uid="{00000000-0005-0000-0000-000007000000}"/>
    <cellStyle name="Normal 4" xfId="6" xr:uid="{00000000-0005-0000-0000-000008000000}"/>
    <cellStyle name="Normal 5" xfId="7" xr:uid="{00000000-0005-0000-0000-000009000000}"/>
    <cellStyle name="Normal 6" xfId="8" xr:uid="{00000000-0005-0000-0000-00000A000000}"/>
    <cellStyle name="Normal 7" xfId="9" xr:uid="{00000000-0005-0000-0000-00000B000000}"/>
    <cellStyle name="Normal 8" xfId="10" xr:uid="{00000000-0005-0000-0000-00000C000000}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E1" zoomScaleNormal="100" workbookViewId="0">
      <selection activeCell="Q7" sqref="Q7"/>
    </sheetView>
  </sheetViews>
  <sheetFormatPr defaultColWidth="12.875" defaultRowHeight="15.75" x14ac:dyDescent="0.2"/>
  <cols>
    <col min="1" max="1" width="4.25" style="6" customWidth="1"/>
    <col min="2" max="2" width="20.75" style="6" customWidth="1"/>
    <col min="3" max="4" width="13.125" style="6" customWidth="1"/>
    <col min="5" max="5" width="12.375" style="6" customWidth="1"/>
    <col min="6" max="6" width="7.25" style="6" customWidth="1"/>
    <col min="7" max="7" width="12.75" style="6" customWidth="1"/>
    <col min="8" max="8" width="7.5" style="6" customWidth="1"/>
    <col min="9" max="9" width="12.875" style="6" customWidth="1"/>
    <col min="10" max="10" width="12.25" style="6" customWidth="1"/>
    <col min="11" max="11" width="12.5" style="6" customWidth="1"/>
    <col min="12" max="12" width="7.75" style="6" customWidth="1"/>
    <col min="13" max="13" width="12.75" style="6" customWidth="1"/>
    <col min="14" max="14" width="7" style="6" customWidth="1"/>
    <col min="15" max="15" width="6.125" style="6" customWidth="1"/>
    <col min="16" max="17" width="5.625" style="6" customWidth="1"/>
    <col min="18" max="18" width="5.25" style="6" customWidth="1"/>
    <col min="19" max="19" width="5.375" style="6" customWidth="1"/>
    <col min="20" max="20" width="6.375" style="6" customWidth="1"/>
    <col min="21" max="16384" width="12.875" style="6"/>
  </cols>
  <sheetData>
    <row r="1" spans="1:23" ht="18.75" x14ac:dyDescent="0.2">
      <c r="A1" s="2" t="s">
        <v>11</v>
      </c>
      <c r="B1" s="2"/>
      <c r="C1" s="2"/>
      <c r="D1" s="3"/>
      <c r="E1" s="3"/>
      <c r="F1" s="4"/>
      <c r="G1" s="4"/>
      <c r="H1" s="5"/>
      <c r="I1" s="5"/>
      <c r="J1" s="5"/>
      <c r="K1" s="5"/>
      <c r="L1" s="4"/>
      <c r="M1" s="4"/>
      <c r="N1" s="37" t="s">
        <v>21</v>
      </c>
      <c r="O1" s="37"/>
      <c r="P1" s="37"/>
      <c r="Q1" s="37"/>
      <c r="R1" s="37"/>
      <c r="S1" s="37"/>
      <c r="T1" s="37"/>
      <c r="U1" s="36" t="s">
        <v>23</v>
      </c>
      <c r="V1" s="36"/>
      <c r="W1" s="36"/>
    </row>
    <row r="2" spans="1:23" ht="34.9" customHeight="1" x14ac:dyDescent="0.2">
      <c r="A2" s="7" t="s">
        <v>24</v>
      </c>
      <c r="B2" s="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3" x14ac:dyDescent="0.2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9"/>
    </row>
    <row r="4" spans="1:23" ht="18.75" x14ac:dyDescent="0.2">
      <c r="A4" s="10"/>
      <c r="B4" s="10"/>
      <c r="C4" s="11"/>
      <c r="D4" s="11"/>
      <c r="E4" s="11"/>
      <c r="F4" s="41"/>
      <c r="G4" s="41"/>
      <c r="H4" s="41"/>
      <c r="I4" s="11"/>
      <c r="J4" s="11"/>
      <c r="K4" s="11"/>
      <c r="L4" s="41"/>
      <c r="M4" s="41"/>
      <c r="N4" s="41"/>
      <c r="O4" s="11"/>
      <c r="P4" s="37" t="s">
        <v>20</v>
      </c>
      <c r="Q4" s="37"/>
      <c r="R4" s="37"/>
      <c r="S4" s="37"/>
      <c r="T4" s="37"/>
    </row>
    <row r="5" spans="1:23" s="12" customFormat="1" ht="25.5" customHeight="1" x14ac:dyDescent="0.2">
      <c r="A5" s="38" t="s">
        <v>0</v>
      </c>
      <c r="B5" s="38" t="s">
        <v>2</v>
      </c>
      <c r="C5" s="42" t="s">
        <v>4</v>
      </c>
      <c r="D5" s="42"/>
      <c r="E5" s="42"/>
      <c r="F5" s="42"/>
      <c r="G5" s="42"/>
      <c r="H5" s="42"/>
      <c r="I5" s="42" t="s">
        <v>5</v>
      </c>
      <c r="J5" s="42"/>
      <c r="K5" s="42"/>
      <c r="L5" s="42"/>
      <c r="M5" s="42"/>
      <c r="N5" s="42"/>
      <c r="O5" s="43" t="s">
        <v>6</v>
      </c>
      <c r="P5" s="44"/>
      <c r="Q5" s="44"/>
      <c r="R5" s="44"/>
      <c r="S5" s="44"/>
      <c r="T5" s="45"/>
    </row>
    <row r="6" spans="1:23" s="12" customFormat="1" ht="20.25" customHeight="1" x14ac:dyDescent="0.2">
      <c r="A6" s="39"/>
      <c r="B6" s="39"/>
      <c r="C6" s="38" t="s">
        <v>3</v>
      </c>
      <c r="D6" s="38" t="s">
        <v>7</v>
      </c>
      <c r="E6" s="43" t="s">
        <v>8</v>
      </c>
      <c r="F6" s="44"/>
      <c r="G6" s="44"/>
      <c r="H6" s="45"/>
      <c r="I6" s="38" t="s">
        <v>3</v>
      </c>
      <c r="J6" s="38" t="s">
        <v>7</v>
      </c>
      <c r="K6" s="43" t="s">
        <v>8</v>
      </c>
      <c r="L6" s="44"/>
      <c r="M6" s="44"/>
      <c r="N6" s="45"/>
      <c r="O6" s="38" t="s">
        <v>3</v>
      </c>
      <c r="P6" s="38" t="s">
        <v>7</v>
      </c>
      <c r="Q6" s="43" t="s">
        <v>8</v>
      </c>
      <c r="R6" s="44"/>
      <c r="S6" s="44"/>
      <c r="T6" s="45"/>
    </row>
    <row r="7" spans="1:23" s="12" customFormat="1" ht="141" customHeight="1" x14ac:dyDescent="0.2">
      <c r="A7" s="39"/>
      <c r="B7" s="39"/>
      <c r="C7" s="39"/>
      <c r="D7" s="39"/>
      <c r="E7" s="13" t="s">
        <v>3</v>
      </c>
      <c r="F7" s="30" t="s">
        <v>22</v>
      </c>
      <c r="G7" s="30" t="s">
        <v>9</v>
      </c>
      <c r="H7" s="30" t="s">
        <v>10</v>
      </c>
      <c r="I7" s="39"/>
      <c r="J7" s="39"/>
      <c r="K7" s="13" t="s">
        <v>3</v>
      </c>
      <c r="L7" s="30" t="s">
        <v>22</v>
      </c>
      <c r="M7" s="30" t="s">
        <v>9</v>
      </c>
      <c r="N7" s="30" t="s">
        <v>10</v>
      </c>
      <c r="O7" s="39"/>
      <c r="P7" s="39"/>
      <c r="Q7" s="13" t="s">
        <v>3</v>
      </c>
      <c r="R7" s="30" t="s">
        <v>22</v>
      </c>
      <c r="S7" s="30" t="s">
        <v>9</v>
      </c>
      <c r="T7" s="30" t="s">
        <v>10</v>
      </c>
    </row>
    <row r="8" spans="1:23" s="18" customFormat="1" ht="23.25" customHeight="1" x14ac:dyDescent="0.2">
      <c r="A8" s="14"/>
      <c r="B8" s="15" t="s">
        <v>1</v>
      </c>
      <c r="C8" s="16">
        <f>SUM(C9:C16)</f>
        <v>4721563000000</v>
      </c>
      <c r="D8" s="16">
        <f>SUM(D9:D16)</f>
        <v>3637188000000</v>
      </c>
      <c r="E8" s="16">
        <f>SUM(E9:E16)</f>
        <v>1084375000000</v>
      </c>
      <c r="F8" s="16"/>
      <c r="G8" s="16">
        <f t="shared" ref="G8:H8" si="0">SUM(G9:G16)</f>
        <v>1084375000000</v>
      </c>
      <c r="H8" s="16">
        <f t="shared" si="0"/>
        <v>0</v>
      </c>
      <c r="I8" s="16">
        <f t="shared" ref="I8:N8" si="1">SUM(I9:I16)</f>
        <v>5236866524835</v>
      </c>
      <c r="J8" s="16">
        <f t="shared" si="1"/>
        <v>3521741762314</v>
      </c>
      <c r="K8" s="16">
        <f t="shared" si="1"/>
        <v>1715124762521</v>
      </c>
      <c r="L8" s="16">
        <f t="shared" si="1"/>
        <v>0</v>
      </c>
      <c r="M8" s="16">
        <f t="shared" si="1"/>
        <v>1715124762521</v>
      </c>
      <c r="N8" s="16">
        <f t="shared" si="1"/>
        <v>0</v>
      </c>
      <c r="O8" s="33">
        <f t="shared" ref="O8:P16" si="2">+I8/C8</f>
        <v>1.1091383350884019</v>
      </c>
      <c r="P8" s="17">
        <f t="shared" si="2"/>
        <v>0.96825948021218589</v>
      </c>
      <c r="Q8" s="17">
        <f>K8/E8</f>
        <v>1.5816712507398272</v>
      </c>
      <c r="R8" s="17"/>
      <c r="S8" s="17">
        <f>M8/G8</f>
        <v>1.5816712507398272</v>
      </c>
      <c r="T8" s="17"/>
    </row>
    <row r="9" spans="1:23" s="18" customFormat="1" ht="35.25" customHeight="1" x14ac:dyDescent="0.2">
      <c r="A9" s="19">
        <v>1</v>
      </c>
      <c r="B9" s="20" t="s">
        <v>12</v>
      </c>
      <c r="C9" s="1">
        <f>+D9+E9</f>
        <v>556203000000</v>
      </c>
      <c r="D9" s="31">
        <v>433569000000</v>
      </c>
      <c r="E9" s="1">
        <f>+F9+G9+H9</f>
        <v>122634000000</v>
      </c>
      <c r="F9" s="22"/>
      <c r="G9" s="22">
        <v>122634000000</v>
      </c>
      <c r="H9" s="22"/>
      <c r="I9" s="1">
        <f>+J9+K9</f>
        <v>616229705868</v>
      </c>
      <c r="J9" s="31">
        <v>415079578032</v>
      </c>
      <c r="K9" s="1">
        <f>L9+M9+N9</f>
        <v>201150127836</v>
      </c>
      <c r="L9" s="31"/>
      <c r="M9" s="1">
        <v>201150127836</v>
      </c>
      <c r="N9" s="31"/>
      <c r="O9" s="34">
        <f t="shared" si="2"/>
        <v>1.1079222979164083</v>
      </c>
      <c r="P9" s="21">
        <f>+J9/D9</f>
        <v>0.95735529530939711</v>
      </c>
      <c r="Q9" s="21">
        <f>K9/E9</f>
        <v>1.6402476298253339</v>
      </c>
      <c r="R9" s="21"/>
      <c r="S9" s="21">
        <f>M9/G9</f>
        <v>1.6402476298253339</v>
      </c>
      <c r="T9" s="21"/>
    </row>
    <row r="10" spans="1:23" s="18" customFormat="1" ht="35.25" customHeight="1" x14ac:dyDescent="0.2">
      <c r="A10" s="19">
        <v>2</v>
      </c>
      <c r="B10" s="20" t="s">
        <v>13</v>
      </c>
      <c r="C10" s="1">
        <f t="shared" ref="C10:C15" si="3">+D10+E10</f>
        <v>851507000000</v>
      </c>
      <c r="D10" s="31">
        <v>668003000000</v>
      </c>
      <c r="E10" s="1">
        <f>+F10+G10+H10</f>
        <v>183504000000</v>
      </c>
      <c r="F10" s="22"/>
      <c r="G10" s="22">
        <v>183504000000</v>
      </c>
      <c r="H10" s="22"/>
      <c r="I10" s="1">
        <f t="shared" ref="I10:I15" si="4">+J10+K10</f>
        <v>988478749159</v>
      </c>
      <c r="J10" s="31">
        <v>650951631554</v>
      </c>
      <c r="K10" s="1">
        <f t="shared" ref="K10:K16" si="5">L10+M10+N10</f>
        <v>337527117605</v>
      </c>
      <c r="L10" s="31"/>
      <c r="M10" s="1">
        <v>337527117605</v>
      </c>
      <c r="N10" s="31"/>
      <c r="O10" s="34">
        <f t="shared" si="2"/>
        <v>1.1608580424576662</v>
      </c>
      <c r="P10" s="21">
        <f t="shared" si="2"/>
        <v>0.97447411396954808</v>
      </c>
      <c r="Q10" s="21">
        <f t="shared" ref="Q10:Q16" si="6">K10/E10</f>
        <v>1.8393447423761879</v>
      </c>
      <c r="R10" s="21"/>
      <c r="S10" s="21">
        <f t="shared" ref="S10:S16" si="7">M10/G10</f>
        <v>1.8393447423761879</v>
      </c>
      <c r="T10" s="21"/>
    </row>
    <row r="11" spans="1:23" s="18" customFormat="1" ht="35.25" customHeight="1" x14ac:dyDescent="0.2">
      <c r="A11" s="19">
        <v>3</v>
      </c>
      <c r="B11" s="20" t="s">
        <v>14</v>
      </c>
      <c r="C11" s="1">
        <f>+D11+E11</f>
        <v>883017000000</v>
      </c>
      <c r="D11" s="31">
        <v>687357000000</v>
      </c>
      <c r="E11" s="1">
        <f>+F11+G11+H11</f>
        <v>195660000000</v>
      </c>
      <c r="F11" s="22"/>
      <c r="G11" s="22">
        <v>195660000000</v>
      </c>
      <c r="H11" s="22"/>
      <c r="I11" s="1">
        <f t="shared" si="4"/>
        <v>938285815146</v>
      </c>
      <c r="J11" s="31">
        <v>656226783705</v>
      </c>
      <c r="K11" s="1">
        <f t="shared" si="5"/>
        <v>282059031441</v>
      </c>
      <c r="L11" s="31"/>
      <c r="M11" s="1">
        <v>282059031441</v>
      </c>
      <c r="N11" s="31"/>
      <c r="O11" s="34">
        <f t="shared" si="2"/>
        <v>1.0625908845990508</v>
      </c>
      <c r="P11" s="21">
        <f t="shared" si="2"/>
        <v>0.95471026512423673</v>
      </c>
      <c r="Q11" s="21">
        <f t="shared" si="6"/>
        <v>1.4415773864918737</v>
      </c>
      <c r="R11" s="21"/>
      <c r="S11" s="21">
        <f t="shared" si="7"/>
        <v>1.4415773864918737</v>
      </c>
      <c r="T11" s="21"/>
    </row>
    <row r="12" spans="1:23" s="18" customFormat="1" ht="35.25" customHeight="1" x14ac:dyDescent="0.2">
      <c r="A12" s="19">
        <v>4</v>
      </c>
      <c r="B12" s="20" t="s">
        <v>15</v>
      </c>
      <c r="C12" s="1">
        <f t="shared" si="3"/>
        <v>480985000000</v>
      </c>
      <c r="D12" s="31">
        <v>317265000000</v>
      </c>
      <c r="E12" s="1">
        <f t="shared" ref="E12:E16" si="8">+F12+G12+H12</f>
        <v>163720000000</v>
      </c>
      <c r="F12" s="22"/>
      <c r="G12" s="22">
        <v>163720000000</v>
      </c>
      <c r="H12" s="22"/>
      <c r="I12" s="1">
        <f t="shared" si="4"/>
        <v>571402896290</v>
      </c>
      <c r="J12" s="31">
        <v>316568139527</v>
      </c>
      <c r="K12" s="1">
        <f t="shared" si="5"/>
        <v>254834756763</v>
      </c>
      <c r="L12" s="31"/>
      <c r="M12" s="1">
        <v>254834756763</v>
      </c>
      <c r="N12" s="31"/>
      <c r="O12" s="34">
        <f t="shared" si="2"/>
        <v>1.1879848566795221</v>
      </c>
      <c r="P12" s="21">
        <f t="shared" si="2"/>
        <v>0.99780353813688871</v>
      </c>
      <c r="Q12" s="21">
        <f t="shared" si="6"/>
        <v>1.5565279548192035</v>
      </c>
      <c r="R12" s="21"/>
      <c r="S12" s="21">
        <f t="shared" si="7"/>
        <v>1.5565279548192035</v>
      </c>
      <c r="T12" s="21"/>
    </row>
    <row r="13" spans="1:23" s="18" customFormat="1" ht="35.25" customHeight="1" x14ac:dyDescent="0.2">
      <c r="A13" s="19">
        <v>5</v>
      </c>
      <c r="B13" s="20" t="s">
        <v>16</v>
      </c>
      <c r="C13" s="1">
        <f t="shared" si="3"/>
        <v>663466000000</v>
      </c>
      <c r="D13" s="31">
        <v>489031000000</v>
      </c>
      <c r="E13" s="1">
        <f t="shared" si="8"/>
        <v>174435000000</v>
      </c>
      <c r="F13" s="22"/>
      <c r="G13" s="22">
        <v>174435000000</v>
      </c>
      <c r="H13" s="22"/>
      <c r="I13" s="1">
        <f t="shared" si="4"/>
        <v>767393012684</v>
      </c>
      <c r="J13" s="31">
        <v>472740442475</v>
      </c>
      <c r="K13" s="1">
        <f t="shared" si="5"/>
        <v>294652570209</v>
      </c>
      <c r="L13" s="31"/>
      <c r="M13" s="1">
        <v>294652570209</v>
      </c>
      <c r="N13" s="31"/>
      <c r="O13" s="34">
        <f t="shared" si="2"/>
        <v>1.1566425599563503</v>
      </c>
      <c r="P13" s="21">
        <f t="shared" si="2"/>
        <v>0.96668808822958052</v>
      </c>
      <c r="Q13" s="21">
        <f t="shared" si="6"/>
        <v>1.6891826193653796</v>
      </c>
      <c r="R13" s="21"/>
      <c r="S13" s="21">
        <f t="shared" si="7"/>
        <v>1.6891826193653796</v>
      </c>
      <c r="T13" s="21"/>
    </row>
    <row r="14" spans="1:23" s="18" customFormat="1" ht="35.25" customHeight="1" x14ac:dyDescent="0.2">
      <c r="A14" s="19">
        <v>6</v>
      </c>
      <c r="B14" s="20" t="s">
        <v>17</v>
      </c>
      <c r="C14" s="1">
        <f t="shared" si="3"/>
        <v>556846000000</v>
      </c>
      <c r="D14" s="31">
        <v>456275000000</v>
      </c>
      <c r="E14" s="1">
        <f t="shared" si="8"/>
        <v>100571000000</v>
      </c>
      <c r="F14" s="22"/>
      <c r="G14" s="22">
        <v>100571000000</v>
      </c>
      <c r="H14" s="22"/>
      <c r="I14" s="1">
        <f t="shared" si="4"/>
        <v>601488213759</v>
      </c>
      <c r="J14" s="31">
        <v>442243573489</v>
      </c>
      <c r="K14" s="1">
        <f t="shared" si="5"/>
        <v>159244640270</v>
      </c>
      <c r="L14" s="31"/>
      <c r="M14" s="1">
        <v>159244640270</v>
      </c>
      <c r="N14" s="31"/>
      <c r="O14" s="34">
        <f t="shared" si="2"/>
        <v>1.0801697664327301</v>
      </c>
      <c r="P14" s="21">
        <f t="shared" si="2"/>
        <v>0.96924787351706754</v>
      </c>
      <c r="Q14" s="21">
        <f t="shared" si="6"/>
        <v>1.5834051592407354</v>
      </c>
      <c r="R14" s="21"/>
      <c r="S14" s="21">
        <f t="shared" si="7"/>
        <v>1.5834051592407354</v>
      </c>
      <c r="T14" s="21"/>
    </row>
    <row r="15" spans="1:23" s="18" customFormat="1" ht="35.25" customHeight="1" x14ac:dyDescent="0.2">
      <c r="A15" s="19">
        <v>7</v>
      </c>
      <c r="B15" s="20" t="s">
        <v>18</v>
      </c>
      <c r="C15" s="1">
        <f t="shared" si="3"/>
        <v>443261000000</v>
      </c>
      <c r="D15" s="31">
        <v>371214000000</v>
      </c>
      <c r="E15" s="1">
        <f>+F15+G15+H15</f>
        <v>72047000000</v>
      </c>
      <c r="F15" s="22"/>
      <c r="G15" s="22">
        <v>72047000000</v>
      </c>
      <c r="H15" s="22"/>
      <c r="I15" s="1">
        <f t="shared" si="4"/>
        <v>447113944222</v>
      </c>
      <c r="J15" s="31">
        <v>359225077880</v>
      </c>
      <c r="K15" s="1">
        <f t="shared" si="5"/>
        <v>87888866342</v>
      </c>
      <c r="L15" s="31"/>
      <c r="M15" s="1">
        <v>87888866342</v>
      </c>
      <c r="N15" s="31"/>
      <c r="O15" s="34">
        <f t="shared" si="2"/>
        <v>1.0086922698410192</v>
      </c>
      <c r="P15" s="21">
        <f t="shared" si="2"/>
        <v>0.9677034752999617</v>
      </c>
      <c r="Q15" s="21">
        <f t="shared" si="6"/>
        <v>1.2198823870806557</v>
      </c>
      <c r="R15" s="21"/>
      <c r="S15" s="21">
        <f t="shared" si="7"/>
        <v>1.2198823870806557</v>
      </c>
      <c r="T15" s="21"/>
    </row>
    <row r="16" spans="1:23" s="18" customFormat="1" ht="35.25" customHeight="1" x14ac:dyDescent="0.2">
      <c r="A16" s="23">
        <v>8</v>
      </c>
      <c r="B16" s="24" t="s">
        <v>19</v>
      </c>
      <c r="C16" s="25">
        <f>+D16+E16</f>
        <v>286278000000</v>
      </c>
      <c r="D16" s="32">
        <v>214474000000</v>
      </c>
      <c r="E16" s="25">
        <f t="shared" si="8"/>
        <v>71804000000</v>
      </c>
      <c r="F16" s="26"/>
      <c r="G16" s="26">
        <v>71804000000</v>
      </c>
      <c r="H16" s="26"/>
      <c r="I16" s="27">
        <f>+J16+K16</f>
        <v>306474187707</v>
      </c>
      <c r="J16" s="32">
        <v>208706535652</v>
      </c>
      <c r="K16" s="25">
        <f t="shared" si="5"/>
        <v>97767652055</v>
      </c>
      <c r="L16" s="32"/>
      <c r="M16" s="27">
        <v>97767652055</v>
      </c>
      <c r="N16" s="32"/>
      <c r="O16" s="35">
        <f t="shared" si="2"/>
        <v>1.0705474668224593</v>
      </c>
      <c r="P16" s="28">
        <f t="shared" si="2"/>
        <v>0.97310879478165191</v>
      </c>
      <c r="Q16" s="29">
        <f t="shared" si="6"/>
        <v>1.3615906085315581</v>
      </c>
      <c r="R16" s="29"/>
      <c r="S16" s="29">
        <f t="shared" si="7"/>
        <v>1.3615906085315581</v>
      </c>
      <c r="T16" s="29"/>
    </row>
    <row r="17" spans="1:20" ht="18.7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</sheetData>
  <mergeCells count="20">
    <mergeCell ref="E6:H6"/>
    <mergeCell ref="J6:J7"/>
    <mergeCell ref="K6:N6"/>
    <mergeCell ref="O6:O7"/>
    <mergeCell ref="U1:W1"/>
    <mergeCell ref="N1:T1"/>
    <mergeCell ref="P6:P7"/>
    <mergeCell ref="A3:T3"/>
    <mergeCell ref="L4:N4"/>
    <mergeCell ref="P4:T4"/>
    <mergeCell ref="I5:N5"/>
    <mergeCell ref="O5:T5"/>
    <mergeCell ref="F4:H4"/>
    <mergeCell ref="Q6:T6"/>
    <mergeCell ref="I6:I7"/>
    <mergeCell ref="A5:A7"/>
    <mergeCell ref="B5:B7"/>
    <mergeCell ref="C5:H5"/>
    <mergeCell ref="C6:C7"/>
    <mergeCell ref="D6:D7"/>
  </mergeCells>
  <printOptions horizontalCentered="1"/>
  <pageMargins left="0.16" right="0.16" top="0.37" bottom="0.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165339-AA83-44E7-9C44-DA37E1C15F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7AE24-6BE4-4852-8C8A-B9AD2490F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572BC8-24D8-4A99-827D-516D7AB55142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2025-01-03T08:30:28Z</cp:lastPrinted>
  <dcterms:created xsi:type="dcterms:W3CDTF">2018-08-22T07:49:45Z</dcterms:created>
  <dcterms:modified xsi:type="dcterms:W3CDTF">2025-01-03T08:30:30Z</dcterms:modified>
</cp:coreProperties>
</file>