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M 2024\10. CONG KHAI NGAN SACH\6. Cong khai NQ phe chuan quyet toan 2023\"/>
    </mc:Choice>
  </mc:AlternateContent>
  <xr:revisionPtr revIDLastSave="0" documentId="13_ncr:1_{0B905089-00BF-4CE5-96F5-CEA0127ECB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eu 62" sheetId="1" r:id="rId1"/>
  </sheets>
  <definedNames>
    <definedName name="_xlnm.Print_Area" localSheetId="0">'bieu 62'!$A$1:$E$37</definedName>
    <definedName name="_xlnm.Print_Titles" localSheetId="0">'bieu 62'!$6:$7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C18" i="1"/>
  <c r="D19" i="1"/>
  <c r="C19" i="1"/>
  <c r="D8" i="1"/>
  <c r="C8" i="1"/>
  <c r="D34" i="1"/>
  <c r="C34" i="1" l="1"/>
  <c r="E37" i="1" l="1"/>
  <c r="E33" i="1"/>
  <c r="E28" i="1"/>
  <c r="E23" i="1"/>
  <c r="E22" i="1"/>
  <c r="E21" i="1"/>
  <c r="E20" i="1"/>
  <c r="E14" i="1"/>
  <c r="E13" i="1"/>
  <c r="D31" i="1"/>
  <c r="E12" i="1"/>
  <c r="D9" i="1"/>
  <c r="C31" i="1"/>
  <c r="E9" i="1" l="1"/>
  <c r="E31" i="1"/>
  <c r="E19" i="1"/>
  <c r="D26" i="1" l="1"/>
  <c r="C26" i="1"/>
  <c r="E18" i="1" l="1"/>
  <c r="E26" i="1"/>
  <c r="A28" i="1"/>
  <c r="A12" i="1"/>
  <c r="A15" i="1" s="1"/>
  <c r="A16" i="1" s="1"/>
  <c r="A17" i="1" s="1"/>
  <c r="E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Mr. Vu Hong Kiem</author>
  </authors>
  <commentList>
    <comment ref="D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Cộng thêm Thu từ ngân sách cấp dưới nộp lên 155.252.348.551 đ
</t>
        </r>
      </text>
    </comment>
    <comment ref="D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Cộng thêm Chi nộp ns cấp trên 485.196.900.151đ+
</t>
        </r>
        <r>
          <rPr>
            <sz val="9"/>
            <color indexed="81"/>
            <rFont val="Tahoma"/>
            <family val="2"/>
          </rPr>
          <t xml:space="preserve">
2.777.851.000 nợ gốc</t>
        </r>
      </text>
    </comment>
    <comment ref="C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Chênh lệch tăng thu giữa dự toán địa phương giao với Trung ương giao chưa bố trí nhiệm vụ chi 206.752 trđ</t>
        </r>
      </text>
    </comment>
    <comment ref="D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Cộng thêm Chi nguồn đóng góp, ủng hộ 22.218.445.862 đ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<sst xmlns="http://schemas.openxmlformats.org/spreadsheetml/2006/main" count="53" uniqueCount="50">
  <si>
    <t>STT</t>
  </si>
  <si>
    <t>NỘI DUNG</t>
  </si>
  <si>
    <t>A</t>
  </si>
  <si>
    <t>B</t>
  </si>
  <si>
    <t>TỔNG NGUỒN THU NSĐP</t>
  </si>
  <si>
    <t>I</t>
  </si>
  <si>
    <t>Thu NSĐP hưởng 100%</t>
  </si>
  <si>
    <t>Thu NSĐP hưởng từ các khoản thu phân chia</t>
  </si>
  <si>
    <t>II</t>
  </si>
  <si>
    <t>Thu bổ sung từ NSTW</t>
  </si>
  <si>
    <t>Thu bổ sung có mục tiêu</t>
  </si>
  <si>
    <t>III</t>
  </si>
  <si>
    <t>Thu từ quỹ dự trữ tài chính</t>
  </si>
  <si>
    <t>Thu kết dư</t>
  </si>
  <si>
    <t>Thu chuyển nguồn từ năm trước chuyển sang</t>
  </si>
  <si>
    <t>TỔNG CHI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</si>
  <si>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</si>
  <si>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</si>
  <si>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</si>
  <si>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</si>
  <si>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</si>
  <si>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</si>
  <si>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</si>
  <si>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</si>
  <si>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</si>
  <si>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</si>
  <si>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</si>
  <si>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</si>
  <si>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Từ nguồn vay để trả nợ gốc</t>
  </si>
  <si>
    <t>Từ nguồn bội thu, tăng thu, tiết kiệm chi, kết dư ngân sách cấp tỉnh</t>
  </si>
  <si>
    <t>TỔNG MỨC VAY CỦA NSĐP</t>
  </si>
  <si>
    <t>-</t>
  </si>
  <si>
    <t xml:space="preserve">Thu bổ sung cân đối </t>
  </si>
  <si>
    <t>DỰ TOÁN</t>
  </si>
  <si>
    <t>Chi cân đối NSĐP</t>
  </si>
  <si>
    <t>QUYẾT TOÁN</t>
  </si>
  <si>
    <t>SO SÁNH
(%)</t>
  </si>
  <si>
    <t>Thu ngân sách địa phương được hưởng theo phân cấp</t>
  </si>
  <si>
    <t>BỘI CHI NSĐP/BỘI THU NSĐP/KẾT DƯ NSĐP</t>
  </si>
  <si>
    <t>E</t>
  </si>
  <si>
    <t>TỔNG MỨC DƯ NỢ VAY CUỐI NĂM CỦA NSĐP</t>
  </si>
  <si>
    <t>UBND TỈNH LAI CHÂU</t>
  </si>
  <si>
    <t>Đơn vị: Đồng</t>
  </si>
  <si>
    <t>Biểu số 62/CK-NSNN</t>
  </si>
  <si>
    <t>CHI TRẢ NỢ GỐC CỦA NSĐP</t>
  </si>
  <si>
    <t>Đ</t>
  </si>
  <si>
    <t>Vay để bù đắp bội chi</t>
  </si>
  <si>
    <t>Vay để trả nợ gốc</t>
  </si>
  <si>
    <t>(Kèm theo Quyết định số:        /QĐ-UBND ngày         /  01 /2025 của UBND tỉnh Lai Châu)</t>
  </si>
  <si>
    <t>CÂN ĐỐI NGÂN SÁCH ĐỊA PHƯƠNG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</si>
</sst>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#;\-#,###;&quot;&quot;;_(@_)"/>
    <numFmt numFmtId="167" formatCode="0.0%"/>
  </numFmts>
  <fonts count="24">
    <font>
      <sz val="11"/>
      <color theme="1"/>
      <name val="Arial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  <charset val="16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sz val="16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1"/>
      <name val="Times New Roman"/>
      <family val="1"/>
      <charset val="163"/>
    </font>
    <font>
      <sz val="12"/>
      <name val=".VnArial Narrow"/>
      <family val="2"/>
      <charset val="163"/>
    </font>
    <font>
      <b/>
      <sz val="12"/>
      <name val="Times New Romanh"/>
      <charset val="163"/>
    </font>
    <font>
      <b/>
      <sz val="10"/>
      <name val="Times New Roman"/>
      <family val="1"/>
      <charset val="163"/>
    </font>
    <font>
      <b/>
      <u/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  <xf numFmtId="165" fontId="8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3" fontId="22" fillId="0" borderId="4" xfId="0" applyNumberFormat="1" applyFont="1" applyBorder="1" applyAlignment="1">
      <alignment horizontal="right" vertical="center"/>
    </xf>
    <xf numFmtId="167" fontId="22" fillId="0" borderId="4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167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3" fontId="22" fillId="0" borderId="1" xfId="0" applyNumberFormat="1" applyFont="1" applyBorder="1" applyAlignment="1">
      <alignment vertical="center"/>
    </xf>
    <xf numFmtId="167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3" fontId="23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3" fontId="23" fillId="2" borderId="1" xfId="0" applyNumberFormat="1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vertical="center"/>
    </xf>
    <xf numFmtId="9" fontId="22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3" fillId="2" borderId="5" xfId="0" applyFont="1" applyFill="1" applyBorder="1" applyAlignment="1">
      <alignment horizontal="left" vertical="center" wrapText="1"/>
    </xf>
    <xf numFmtId="167" fontId="22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3" fontId="12" fillId="2" borderId="1" xfId="11" applyNumberFormat="1" applyFont="1" applyFill="1" applyBorder="1" applyAlignment="1">
      <alignment horizontal="right"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vertical="center"/>
    </xf>
    <xf numFmtId="167" fontId="12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3" fontId="22" fillId="2" borderId="6" xfId="0" applyNumberFormat="1" applyFont="1" applyFill="1" applyBorder="1" applyAlignment="1">
      <alignment vertical="center"/>
    </xf>
    <xf numFmtId="9" fontId="12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167" fontId="22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1000000}"/>
    <cellStyle name="Currency 2" xfId="2" xr:uid="{00000000-0005-0000-0000-000002000000}"/>
    <cellStyle name="HAI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4" xfId="6" xr:uid="{00000000-0005-0000-0000-000007000000}"/>
    <cellStyle name="Normal 4 2" xfId="12" xr:uid="{00000000-0005-0000-0000-000008000000}"/>
    <cellStyle name="Normal 5" xfId="7" xr:uid="{00000000-0005-0000-0000-000009000000}"/>
    <cellStyle name="Normal 6" xfId="8" xr:uid="{00000000-0005-0000-0000-00000A000000}"/>
    <cellStyle name="Normal 7" xfId="9" xr:uid="{00000000-0005-0000-0000-00000B000000}"/>
    <cellStyle name="Normal 8" xfId="10" xr:uid="{00000000-0005-0000-0000-00000C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topLeftCell="A13" workbookViewId="0">
      <selection activeCell="D18" sqref="D18"/>
    </sheetView>
  </sheetViews>
  <sheetFormatPr defaultColWidth="9.125" defaultRowHeight="15.75"/>
  <cols>
    <col min="1" max="1" width="4.625" style="7" customWidth="1"/>
    <col min="2" max="2" width="48.375" style="7" customWidth="1"/>
    <col min="3" max="3" width="15.625" style="7" customWidth="1"/>
    <col min="4" max="4" width="14.625" style="7" customWidth="1"/>
    <col min="5" max="5" width="10.625" style="7" customWidth="1"/>
    <col min="6" max="8" width="9.125" style="7"/>
    <col min="9" max="9" width="18.875" style="7" customWidth="1"/>
    <col min="10" max="16384" width="9.125" style="7"/>
  </cols>
  <sheetData>
    <row r="1" spans="1:11" ht="21" customHeight="1">
      <c r="A1" s="6" t="s">
        <v>41</v>
      </c>
      <c r="B1" s="6"/>
      <c r="C1" s="57" t="s">
        <v>43</v>
      </c>
      <c r="D1" s="57"/>
      <c r="E1" s="57"/>
    </row>
    <row r="2" spans="1:11" ht="18.75">
      <c r="A2" s="8"/>
      <c r="B2" s="8"/>
      <c r="C2" s="9"/>
      <c r="D2" s="9"/>
      <c r="E2" s="9"/>
    </row>
    <row r="3" spans="1:11" ht="21" customHeight="1">
      <c r="A3" s="10" t="s">
        <v>49</v>
      </c>
      <c r="B3" s="11"/>
      <c r="C3" s="12"/>
      <c r="D3" s="12"/>
      <c r="E3" s="12"/>
    </row>
    <row r="4" spans="1:11" ht="21" customHeight="1">
      <c r="A4" s="58" t="s">
        <v>48</v>
      </c>
      <c r="B4" s="58"/>
      <c r="C4" s="58"/>
      <c r="D4" s="58"/>
      <c r="E4" s="58"/>
    </row>
    <row r="5" spans="1:11" ht="19.5" customHeight="1">
      <c r="A5" s="13"/>
      <c r="B5" s="13"/>
      <c r="C5" s="14"/>
      <c r="D5" s="59" t="s">
        <v>42</v>
      </c>
      <c r="E5" s="59"/>
    </row>
    <row r="6" spans="1:11" ht="22.5" customHeight="1">
      <c r="A6" s="60" t="s">
        <v>0</v>
      </c>
      <c r="B6" s="60" t="s">
        <v>1</v>
      </c>
      <c r="C6" s="60" t="s">
        <v>33</v>
      </c>
      <c r="D6" s="60" t="s">
        <v>35</v>
      </c>
      <c r="E6" s="60" t="s">
        <v>36</v>
      </c>
    </row>
    <row r="7" spans="1:11" ht="22.5" customHeight="1">
      <c r="A7" s="61"/>
      <c r="B7" s="61"/>
      <c r="C7" s="61"/>
      <c r="D7" s="61"/>
      <c r="E7" s="61"/>
    </row>
    <row r="8" spans="1:11" s="14" customFormat="1" ht="19.5" customHeight="1">
      <c r="A8" s="15" t="s">
        <v>2</v>
      </c>
      <c r="B8" s="16" t="s">
        <v>4</v>
      </c>
      <c r="C8" s="17">
        <f>C9+C12+C15+C16+C17</f>
        <v>10625950000000</v>
      </c>
      <c r="D8" s="17">
        <f>+D9+D12+D15+D16+D17+155252348551</f>
        <v>13704662008400</v>
      </c>
      <c r="E8" s="18">
        <f>D8/C8</f>
        <v>1.2897352244646361</v>
      </c>
      <c r="F8" s="7"/>
      <c r="G8" s="7"/>
      <c r="H8" s="7"/>
      <c r="I8" s="7"/>
      <c r="J8" s="7"/>
      <c r="K8" s="7"/>
    </row>
    <row r="9" spans="1:11" s="14" customFormat="1" ht="19.5" customHeight="1">
      <c r="A9" s="1">
        <v>1</v>
      </c>
      <c r="B9" s="2" t="s">
        <v>37</v>
      </c>
      <c r="C9" s="19">
        <v>2215260000000</v>
      </c>
      <c r="D9" s="19">
        <f>D10+D11</f>
        <v>2026196982924</v>
      </c>
      <c r="E9" s="20">
        <f t="shared" ref="E9:E14" si="0">D9/C9</f>
        <v>0.91465425409387613</v>
      </c>
      <c r="F9" s="7"/>
      <c r="G9" s="7"/>
      <c r="H9" s="7"/>
      <c r="I9" s="7"/>
      <c r="J9" s="7"/>
      <c r="K9" s="7"/>
    </row>
    <row r="10" spans="1:11" s="14" customFormat="1" ht="19.5" customHeight="1">
      <c r="A10" s="1" t="s">
        <v>31</v>
      </c>
      <c r="B10" s="2" t="s">
        <v>6</v>
      </c>
      <c r="C10" s="19"/>
      <c r="D10" s="19">
        <v>1287833262738</v>
      </c>
      <c r="E10" s="20"/>
      <c r="F10" s="7"/>
      <c r="G10" s="7"/>
      <c r="H10" s="7"/>
      <c r="I10" s="7"/>
      <c r="J10" s="7"/>
      <c r="K10" s="7"/>
    </row>
    <row r="11" spans="1:11" s="14" customFormat="1" ht="19.5" customHeight="1">
      <c r="A11" s="1" t="s">
        <v>31</v>
      </c>
      <c r="B11" s="2" t="s">
        <v>7</v>
      </c>
      <c r="C11" s="19"/>
      <c r="D11" s="21">
        <v>738363720186</v>
      </c>
      <c r="E11" s="20"/>
      <c r="F11" s="7"/>
      <c r="G11" s="7"/>
      <c r="H11" s="7"/>
      <c r="I11" s="7"/>
      <c r="J11" s="7"/>
      <c r="K11" s="7"/>
    </row>
    <row r="12" spans="1:11" s="22" customFormat="1" ht="19.5" customHeight="1">
      <c r="A12" s="1">
        <f>A9+1</f>
        <v>2</v>
      </c>
      <c r="B12" s="2" t="s">
        <v>9</v>
      </c>
      <c r="C12" s="19">
        <v>8410690000000</v>
      </c>
      <c r="D12" s="19">
        <v>8379964354610</v>
      </c>
      <c r="E12" s="20">
        <f>D12/C12</f>
        <v>0.99634683416104985</v>
      </c>
      <c r="F12" s="7"/>
      <c r="G12" s="7"/>
      <c r="H12" s="7"/>
      <c r="I12" s="7"/>
      <c r="J12" s="7"/>
      <c r="K12" s="7"/>
    </row>
    <row r="13" spans="1:11" s="14" customFormat="1" ht="19.5" customHeight="1">
      <c r="A13" s="23" t="s">
        <v>31</v>
      </c>
      <c r="B13" s="2" t="s">
        <v>32</v>
      </c>
      <c r="C13" s="21">
        <v>4891942000000</v>
      </c>
      <c r="D13" s="21">
        <v>4891942000000</v>
      </c>
      <c r="E13" s="24">
        <f t="shared" si="0"/>
        <v>1</v>
      </c>
      <c r="F13" s="7"/>
      <c r="G13" s="7"/>
      <c r="H13" s="7"/>
      <c r="I13" s="7"/>
      <c r="J13" s="7"/>
      <c r="K13" s="7"/>
    </row>
    <row r="14" spans="1:11" s="14" customFormat="1" ht="19.5" customHeight="1">
      <c r="A14" s="23" t="s">
        <v>31</v>
      </c>
      <c r="B14" s="2" t="s">
        <v>10</v>
      </c>
      <c r="C14" s="21">
        <v>3518748000000</v>
      </c>
      <c r="D14" s="21">
        <v>3488022354610</v>
      </c>
      <c r="E14" s="20">
        <f t="shared" si="0"/>
        <v>0.9912680176613955</v>
      </c>
      <c r="F14" s="7"/>
      <c r="G14" s="7"/>
      <c r="H14" s="7"/>
      <c r="I14" s="7"/>
      <c r="J14" s="7"/>
      <c r="K14" s="7"/>
    </row>
    <row r="15" spans="1:11" s="22" customFormat="1" ht="19.5" customHeight="1">
      <c r="A15" s="1">
        <f>A12+1</f>
        <v>3</v>
      </c>
      <c r="B15" s="2" t="s">
        <v>12</v>
      </c>
      <c r="C15" s="25"/>
      <c r="D15" s="21"/>
      <c r="E15" s="24"/>
      <c r="F15" s="7"/>
      <c r="G15" s="7"/>
      <c r="H15" s="7"/>
      <c r="I15" s="7"/>
      <c r="J15" s="7"/>
      <c r="K15" s="7"/>
    </row>
    <row r="16" spans="1:11" s="22" customFormat="1" ht="19.5" customHeight="1">
      <c r="A16" s="1">
        <f>A15+1</f>
        <v>4</v>
      </c>
      <c r="B16" s="2" t="s">
        <v>13</v>
      </c>
      <c r="C16" s="25"/>
      <c r="D16" s="21">
        <v>133628368445</v>
      </c>
      <c r="E16" s="24"/>
      <c r="F16" s="7"/>
      <c r="G16" s="7"/>
      <c r="H16" s="7"/>
      <c r="I16" s="7"/>
      <c r="J16" s="7"/>
      <c r="K16" s="7"/>
    </row>
    <row r="17" spans="1:11" s="22" customFormat="1" ht="19.5" customHeight="1">
      <c r="A17" s="1">
        <f>A16+1</f>
        <v>5</v>
      </c>
      <c r="B17" s="2" t="s">
        <v>14</v>
      </c>
      <c r="C17" s="25"/>
      <c r="D17" s="21">
        <v>3009619953870</v>
      </c>
      <c r="E17" s="24"/>
      <c r="F17" s="7"/>
      <c r="G17" s="7"/>
      <c r="H17" s="7"/>
      <c r="I17" s="7"/>
      <c r="J17" s="7"/>
      <c r="K17" s="7"/>
    </row>
    <row r="18" spans="1:11" s="14" customFormat="1" ht="19.5" customHeight="1">
      <c r="A18" s="26" t="s">
        <v>3</v>
      </c>
      <c r="B18" s="27" t="s">
        <v>15</v>
      </c>
      <c r="C18" s="28">
        <f>C19+C26+C29+2800000000</f>
        <v>10625950000000</v>
      </c>
      <c r="D18" s="28">
        <f>D19+D26+D29+485196900151+2777851000</f>
        <v>13695173313070</v>
      </c>
      <c r="E18" s="29">
        <f t="shared" ref="E18:E23" si="1">D18/C18</f>
        <v>1.288842250628885</v>
      </c>
      <c r="F18" s="7"/>
      <c r="G18" s="7"/>
      <c r="H18" s="7"/>
      <c r="I18" s="7"/>
      <c r="J18" s="7"/>
      <c r="K18" s="7"/>
    </row>
    <row r="19" spans="1:11" s="14" customFormat="1" ht="19.5" customHeight="1">
      <c r="A19" s="26" t="s">
        <v>5</v>
      </c>
      <c r="B19" s="30" t="s">
        <v>34</v>
      </c>
      <c r="C19" s="28">
        <f>C20+C21+C22+C23+C24+C25+206752000000</f>
        <v>7104402000000</v>
      </c>
      <c r="D19" s="28">
        <f>D20+D21+D22+D23+D24+D25+22218445862</f>
        <v>6879056686883</v>
      </c>
      <c r="E19" s="29">
        <f t="shared" si="1"/>
        <v>0.96828088935324885</v>
      </c>
      <c r="F19" s="7"/>
      <c r="G19" s="7"/>
      <c r="H19" s="7"/>
      <c r="I19" s="7"/>
      <c r="J19" s="7"/>
      <c r="K19" s="7"/>
    </row>
    <row r="20" spans="1:11" s="14" customFormat="1" ht="19.5" customHeight="1">
      <c r="A20" s="1">
        <v>1</v>
      </c>
      <c r="B20" s="2" t="s">
        <v>16</v>
      </c>
      <c r="C20" s="31">
        <v>901827000000</v>
      </c>
      <c r="D20" s="31">
        <v>848531800475</v>
      </c>
      <c r="E20" s="20">
        <f t="shared" si="1"/>
        <v>0.94090307838975773</v>
      </c>
      <c r="F20" s="7"/>
      <c r="G20" s="7"/>
      <c r="H20" s="7"/>
      <c r="I20" s="7"/>
      <c r="J20" s="7"/>
      <c r="K20" s="7"/>
    </row>
    <row r="21" spans="1:11" s="14" customFormat="1" ht="19.5" customHeight="1">
      <c r="A21" s="1">
        <v>2</v>
      </c>
      <c r="B21" s="2" t="s">
        <v>17</v>
      </c>
      <c r="C21" s="31">
        <v>5822162000000</v>
      </c>
      <c r="D21" s="31">
        <v>6006891076308</v>
      </c>
      <c r="E21" s="20">
        <f t="shared" si="1"/>
        <v>1.0317286046503</v>
      </c>
      <c r="F21" s="7"/>
      <c r="G21" s="7"/>
      <c r="H21" s="7"/>
      <c r="I21" s="7"/>
      <c r="J21" s="7"/>
      <c r="K21" s="7"/>
    </row>
    <row r="22" spans="1:11" s="14" customFormat="1" ht="19.5" customHeight="1">
      <c r="A22" s="1">
        <v>3</v>
      </c>
      <c r="B22" s="2" t="s">
        <v>18</v>
      </c>
      <c r="C22" s="31">
        <v>450000000</v>
      </c>
      <c r="D22" s="31">
        <v>415364238</v>
      </c>
      <c r="E22" s="20">
        <f t="shared" si="1"/>
        <v>0.92303164000000004</v>
      </c>
      <c r="F22" s="7"/>
      <c r="G22" s="7"/>
      <c r="H22" s="7"/>
      <c r="I22" s="7"/>
      <c r="J22" s="7"/>
      <c r="K22" s="7"/>
    </row>
    <row r="23" spans="1:11" ht="19.5" customHeight="1">
      <c r="A23" s="1">
        <v>4</v>
      </c>
      <c r="B23" s="2" t="s">
        <v>19</v>
      </c>
      <c r="C23" s="31">
        <v>1000000000</v>
      </c>
      <c r="D23" s="31">
        <v>1000000000</v>
      </c>
      <c r="E23" s="20">
        <f t="shared" si="1"/>
        <v>1</v>
      </c>
    </row>
    <row r="24" spans="1:11" ht="19.5" customHeight="1">
      <c r="A24" s="1">
        <v>5</v>
      </c>
      <c r="B24" s="2" t="s">
        <v>20</v>
      </c>
      <c r="C24" s="31">
        <v>172211000000</v>
      </c>
      <c r="D24" s="31"/>
      <c r="E24" s="24"/>
    </row>
    <row r="25" spans="1:11" ht="19.5" customHeight="1">
      <c r="A25" s="1">
        <v>6</v>
      </c>
      <c r="B25" s="2" t="s">
        <v>21</v>
      </c>
      <c r="C25" s="31"/>
      <c r="D25" s="31"/>
      <c r="E25" s="24"/>
      <c r="I25" s="32"/>
    </row>
    <row r="26" spans="1:11" s="14" customFormat="1" ht="19.5" customHeight="1">
      <c r="A26" s="26" t="s">
        <v>8</v>
      </c>
      <c r="B26" s="30" t="s">
        <v>22</v>
      </c>
      <c r="C26" s="28">
        <f>C27+C28</f>
        <v>3518748000000</v>
      </c>
      <c r="D26" s="28">
        <f>D27+D28</f>
        <v>3072698963108</v>
      </c>
      <c r="E26" s="29">
        <f>D26/C26</f>
        <v>0.87323643611534563</v>
      </c>
      <c r="F26" s="7"/>
      <c r="G26" s="7"/>
      <c r="H26" s="7"/>
      <c r="I26" s="32"/>
      <c r="J26" s="7"/>
      <c r="K26" s="7"/>
    </row>
    <row r="27" spans="1:11" s="14" customFormat="1" ht="19.5" customHeight="1">
      <c r="A27" s="1">
        <v>1</v>
      </c>
      <c r="B27" s="2" t="s">
        <v>23</v>
      </c>
      <c r="C27" s="19">
        <v>1712400000000</v>
      </c>
      <c r="D27" s="19">
        <v>1323952602505</v>
      </c>
      <c r="E27" s="24"/>
      <c r="F27" s="7"/>
      <c r="G27" s="7"/>
      <c r="H27" s="7"/>
      <c r="I27" s="32"/>
      <c r="J27" s="7"/>
      <c r="K27" s="7"/>
    </row>
    <row r="28" spans="1:11" s="14" customFormat="1" ht="19.5" customHeight="1">
      <c r="A28" s="1">
        <f>A27+1</f>
        <v>2</v>
      </c>
      <c r="B28" s="2" t="s">
        <v>24</v>
      </c>
      <c r="C28" s="31">
        <v>1806348000000</v>
      </c>
      <c r="D28" s="31">
        <v>1748746360603</v>
      </c>
      <c r="E28" s="20">
        <f>D28/C28</f>
        <v>0.96811154916051612</v>
      </c>
      <c r="F28" s="7"/>
      <c r="G28" s="7"/>
      <c r="H28" s="7"/>
      <c r="I28" s="32"/>
      <c r="J28" s="7"/>
      <c r="K28" s="7"/>
    </row>
    <row r="29" spans="1:11" s="14" customFormat="1" ht="19.5" customHeight="1">
      <c r="A29" s="26" t="s">
        <v>11</v>
      </c>
      <c r="B29" s="30" t="s">
        <v>25</v>
      </c>
      <c r="C29" s="33"/>
      <c r="D29" s="28">
        <v>3255442911928</v>
      </c>
      <c r="E29" s="24"/>
      <c r="F29" s="7"/>
      <c r="G29" s="7"/>
      <c r="H29" s="7"/>
      <c r="I29" s="7"/>
      <c r="J29" s="7"/>
      <c r="K29" s="7"/>
    </row>
    <row r="30" spans="1:11" s="39" customFormat="1" ht="19.5" customHeight="1">
      <c r="A30" s="34" t="s">
        <v>26</v>
      </c>
      <c r="B30" s="35" t="s">
        <v>38</v>
      </c>
      <c r="C30" s="36"/>
      <c r="D30" s="37">
        <v>9488695330</v>
      </c>
      <c r="E30" s="38"/>
      <c r="F30" s="32"/>
      <c r="G30" s="32"/>
      <c r="H30" s="32"/>
      <c r="I30" s="7"/>
      <c r="J30" s="32"/>
      <c r="K30" s="32"/>
    </row>
    <row r="31" spans="1:11" s="42" customFormat="1" ht="19.5" customHeight="1">
      <c r="A31" s="34" t="s">
        <v>27</v>
      </c>
      <c r="B31" s="40" t="s">
        <v>44</v>
      </c>
      <c r="C31" s="37">
        <f>C32+C33</f>
        <v>2800000000</v>
      </c>
      <c r="D31" s="37">
        <f>D32+D33</f>
        <v>2777851000</v>
      </c>
      <c r="E31" s="41">
        <f>D31/C31</f>
        <v>0.99208964285714285</v>
      </c>
      <c r="F31" s="32"/>
      <c r="G31" s="32"/>
      <c r="H31" s="32"/>
      <c r="I31" s="7"/>
      <c r="J31" s="32"/>
      <c r="K31" s="32"/>
    </row>
    <row r="32" spans="1:11" s="42" customFormat="1" ht="19.5" customHeight="1">
      <c r="A32" s="43">
        <v>1</v>
      </c>
      <c r="B32" s="44" t="s">
        <v>28</v>
      </c>
      <c r="C32" s="45"/>
      <c r="D32" s="36"/>
      <c r="E32" s="46"/>
      <c r="F32" s="32"/>
      <c r="G32" s="32"/>
      <c r="H32" s="32"/>
      <c r="I32" s="7"/>
      <c r="J32" s="32"/>
      <c r="K32" s="32"/>
    </row>
    <row r="33" spans="1:11" s="42" customFormat="1" ht="34.5" customHeight="1">
      <c r="A33" s="43">
        <v>2</v>
      </c>
      <c r="B33" s="44" t="s">
        <v>29</v>
      </c>
      <c r="C33" s="45">
        <v>2800000000</v>
      </c>
      <c r="D33" s="47">
        <v>2777851000</v>
      </c>
      <c r="E33" s="48">
        <f>D33/C33</f>
        <v>0.99208964285714285</v>
      </c>
      <c r="F33" s="32"/>
      <c r="G33" s="32"/>
      <c r="H33" s="32"/>
      <c r="I33" s="7"/>
      <c r="J33" s="32"/>
      <c r="K33" s="32"/>
    </row>
    <row r="34" spans="1:11" s="14" customFormat="1" ht="19.5" customHeight="1">
      <c r="A34" s="26" t="s">
        <v>45</v>
      </c>
      <c r="B34" s="49" t="s">
        <v>30</v>
      </c>
      <c r="C34" s="28">
        <f>C35+C36</f>
        <v>100000000</v>
      </c>
      <c r="D34" s="28">
        <f>D35+D36</f>
        <v>0</v>
      </c>
      <c r="E34" s="24"/>
      <c r="F34" s="7"/>
      <c r="G34" s="7"/>
      <c r="H34" s="7"/>
      <c r="I34" s="7"/>
      <c r="J34" s="7"/>
      <c r="K34" s="7"/>
    </row>
    <row r="35" spans="1:11" s="14" customFormat="1" ht="19.5" customHeight="1">
      <c r="A35" s="1">
        <v>1</v>
      </c>
      <c r="B35" s="2" t="s">
        <v>46</v>
      </c>
      <c r="C35" s="50"/>
      <c r="D35" s="51"/>
      <c r="E35" s="52"/>
      <c r="F35" s="7"/>
      <c r="G35" s="7"/>
      <c r="H35" s="7"/>
      <c r="I35" s="7"/>
      <c r="J35" s="7"/>
      <c r="K35" s="7"/>
    </row>
    <row r="36" spans="1:11" s="14" customFormat="1" ht="19.5" customHeight="1">
      <c r="A36" s="3">
        <v>2</v>
      </c>
      <c r="B36" s="4" t="s">
        <v>47</v>
      </c>
      <c r="C36" s="45">
        <v>100000000</v>
      </c>
      <c r="D36" s="5"/>
      <c r="E36" s="52"/>
      <c r="F36" s="7"/>
      <c r="G36" s="7"/>
      <c r="H36" s="7"/>
      <c r="I36" s="7"/>
      <c r="J36" s="7"/>
      <c r="K36" s="7"/>
    </row>
    <row r="37" spans="1:11" s="14" customFormat="1" ht="19.5" customHeight="1">
      <c r="A37" s="53" t="s">
        <v>39</v>
      </c>
      <c r="B37" s="54" t="s">
        <v>40</v>
      </c>
      <c r="C37" s="55">
        <v>21534000000</v>
      </c>
      <c r="D37" s="55">
        <v>21557303862</v>
      </c>
      <c r="E37" s="56">
        <f>D37/C37</f>
        <v>1.0010821891891892</v>
      </c>
      <c r="F37" s="7"/>
      <c r="G37" s="7"/>
      <c r="H37" s="7"/>
      <c r="I37" s="7"/>
      <c r="J37" s="7"/>
      <c r="K37" s="7"/>
    </row>
    <row r="38" spans="1:11" ht="18.75">
      <c r="A38" s="22"/>
      <c r="B38" s="14"/>
      <c r="C38" s="14"/>
      <c r="D38" s="14"/>
    </row>
    <row r="39" spans="1:11" ht="18.75">
      <c r="A39" s="22"/>
    </row>
  </sheetData>
  <mergeCells count="8">
    <mergeCell ref="C1:E1"/>
    <mergeCell ref="A4:E4"/>
    <mergeCell ref="D5:E5"/>
    <mergeCell ref="A6:A7"/>
    <mergeCell ref="B6:B7"/>
    <mergeCell ref="C6:C7"/>
    <mergeCell ref="D6:D7"/>
    <mergeCell ref="E6:E7"/>
  </mergeCells>
  <printOptions horizontalCentered="1"/>
  <pageMargins left="0.45" right="0.2" top="0.48" bottom="0.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09B600-A05D-4248-B65B-6DE3743B16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5CE20F-5C3B-4DBB-9FC0-4A281B867622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98319E-5547-439F-9638-A999DAC97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bieu 62</vt:lpstr>
      <vt:lpstr>'bieu 62'!Print_Area</vt:lpstr>
      <vt:lpstr>'bieu 62'!Print_Titles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Ms. Vu Thanh Tam</cp:lastModifiedBy>
  <cp:lastPrinted>2025-01-03T08:25:10Z</cp:lastPrinted>
  <dcterms:created xsi:type="dcterms:W3CDTF">2018-08-22T07:49:45Z</dcterms:created>
  <dcterms:modified xsi:type="dcterms:W3CDTF">2025-01-03T08:25:11Z</dcterms:modified>
</cp:coreProperties>
</file>