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AM 2023\10. CONG KHAI 2023\1. CK TINH HINH TH DU TOAN 2023\4. CK Quy IV\Cong khai PA 2\"/>
    </mc:Choice>
  </mc:AlternateContent>
  <bookViews>
    <workbookView xWindow="-120" yWindow="-120" windowWidth="15600" windowHeight="11760" firstSheet="1" activeTab="1"/>
  </bookViews>
  <sheets>
    <sheet name="foxz" sheetId="2" state="veryHidden" r:id="rId1"/>
    <sheet name="Bieu 61" sheetId="1" r:id="rId2"/>
  </sheets>
  <definedNames>
    <definedName name="_xlnm.Print_Area" localSheetId="1">'Bieu 61'!$A$1:$F$32</definedName>
  </definedNames>
  <calcPr calcId="162913"/>
</workbook>
</file>

<file path=xl/calcChain.xml><?xml version="1.0" encoding="utf-8"?>
<calcChain xmlns="http://schemas.openxmlformats.org/spreadsheetml/2006/main">
  <c r="D8" i="1" l="1"/>
  <c r="D29" i="1"/>
  <c r="C29" i="1" l="1"/>
  <c r="C11" i="1"/>
  <c r="C10" i="1"/>
  <c r="C9" i="1"/>
  <c r="C8" i="1" s="1"/>
  <c r="E30" i="1" l="1"/>
  <c r="F32" i="1" l="1"/>
  <c r="F31" i="1"/>
  <c r="F30" i="1"/>
  <c r="F27" i="1"/>
  <c r="F26" i="1"/>
  <c r="F25" i="1"/>
  <c r="F24" i="1"/>
  <c r="F21" i="1"/>
  <c r="F20" i="1"/>
  <c r="F19" i="1"/>
  <c r="F18" i="1"/>
  <c r="F17" i="1"/>
  <c r="F16" i="1"/>
  <c r="F14" i="1"/>
  <c r="F29" i="1" l="1"/>
  <c r="F23" i="1"/>
  <c r="E22" i="1"/>
  <c r="F11" i="1" l="1"/>
  <c r="D10" i="1" l="1"/>
  <c r="E11" i="1"/>
  <c r="E14" i="1"/>
  <c r="E16" i="1"/>
  <c r="E17" i="1"/>
  <c r="E18" i="1"/>
  <c r="E19" i="1"/>
  <c r="E20" i="1"/>
  <c r="E21" i="1"/>
  <c r="E23" i="1"/>
  <c r="E24" i="1"/>
  <c r="E25" i="1"/>
  <c r="E26" i="1"/>
  <c r="E27" i="1"/>
  <c r="E31" i="1"/>
  <c r="E32" i="1"/>
  <c r="D9" i="1" l="1"/>
  <c r="F10" i="1"/>
  <c r="E29" i="1"/>
  <c r="E10" i="1"/>
  <c r="F9" i="1" l="1"/>
  <c r="E9" i="1"/>
  <c r="E8" i="1" l="1"/>
  <c r="F8" i="1"/>
</calcChain>
</file>

<file path=xl/comments1.xml><?xml version="1.0" encoding="utf-8"?>
<comments xmlns="http://schemas.openxmlformats.org/spreadsheetml/2006/main">
  <authors>
    <author>Ms. Nguyen Kim Thoa</author>
  </authors>
  <commentList>
    <comment ref="D8" authorId="0" shapeId="0">
      <text>
        <r>
          <rPr>
            <b/>
            <sz val="9"/>
            <color indexed="81"/>
            <rFont val="Tahoma"/>
            <family val="2"/>
          </rPr>
          <t>Cộng thêm chi trả nợ gốc 2.778trđ + Chi nộp ns cấp trên 590.621trđ</t>
        </r>
      </text>
    </comment>
  </commentList>
</comments>
</file>

<file path=xl/sharedStrings.xml><?xml version="1.0" encoding="utf-8"?>
<sst xmlns="http://schemas.openxmlformats.org/spreadsheetml/2006/main" count="44" uniqueCount="43">
  <si>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</si>
  <si>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</si>
  <si>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</si>
  <si>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</si>
  <si>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</si>
  <si>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</si>
  <si>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</si>
  <si>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</si>
  <si>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</si>
  <si>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</si>
  <si>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</si>
  <si>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</si>
  <si>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</si>
  <si>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</si>
  <si>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</si>
  <si>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</si>
  <si>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</si>
  <si>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</si>
  <si>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</si>
  <si>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</si>
  <si>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</si>
  <si>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</si>
  <si>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</si>
  <si>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</si>
  <si>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</si>
  <si>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</si>
  <si>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</si>
  <si>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</si>
  <si>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</si>
  <si>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</si>
  <si>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</si>
  <si>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</si>
  <si>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</si>
  <si>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</si>
  <si>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</si>
  <si>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</si>
  <si>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</si>
  <si>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</si>
  <si>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Biểu số 61/CK-NSNN</t>
  </si>
  <si>
    <t>ƯỚC THỰC HIỆN CHI NGÂN SÁCH ĐỊA PHƯƠNG NĂM 2023</t>
  </si>
  <si>
    <t>(Kèm theo Báo cáo số          /BC-STC ngày      /01/2024 của Sở Tài chính tỉnh Lai Châu)</t>
  </si>
  <si>
    <t>ƯỚC THỰC HIỆN NĂM 2023</t>
  </si>
  <si>
    <t>Quý 4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</si>
</sst>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quot;&quot;;_(@_)"/>
    <numFmt numFmtId="167" formatCode="_(* #,##0_);_(* \(#,##0\);_(* &quot;-&quot;??_);_(@_)"/>
  </numFmts>
  <fonts count="25">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i/>
      <sz val="11"/>
      <name val="Times New Roman"/>
      <family val="1"/>
    </font>
    <font>
      <sz val="11"/>
      <color theme="1"/>
      <name val="Calibri"/>
      <family val="2"/>
      <charset val="163"/>
      <scheme val="minor"/>
    </font>
    <font>
      <b/>
      <sz val="11"/>
      <name val="Times New Roman"/>
      <family val="1"/>
    </font>
    <font>
      <sz val="11"/>
      <name val="Times New Roman"/>
      <family val="1"/>
    </font>
    <font>
      <sz val="12"/>
      <name val="Times New Roman h"/>
    </font>
    <font>
      <b/>
      <sz val="9"/>
      <color indexed="81"/>
      <name val="Tahoma"/>
      <family val="2"/>
    </font>
    <font>
      <sz val="14"/>
      <name val=".VnTime"/>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hair">
        <color indexed="8"/>
      </top>
      <bottom style="hair">
        <color indexed="8"/>
      </bottom>
      <diagonal/>
    </border>
  </borders>
  <cellStyleXfs count="13">
    <xf numFmtId="0" fontId="0" fillId="0" borderId="0"/>
    <xf numFmtId="165" fontId="16" fillId="0" borderId="0" applyFont="0" applyFill="0" applyBorder="0" applyAlignment="0" applyProtection="0"/>
    <xf numFmtId="164" fontId="16" fillId="0" borderId="0" applyFont="0" applyFill="0" applyBorder="0" applyAlignment="0" applyProtection="0"/>
    <xf numFmtId="166" fontId="14" fillId="0" borderId="0" applyFont="0" applyFill="0" applyBorder="0" applyAlignment="0" applyProtection="0"/>
    <xf numFmtId="0" fontId="11" fillId="0" borderId="0"/>
    <xf numFmtId="0" fontId="12" fillId="0" borderId="0"/>
    <xf numFmtId="0" fontId="2" fillId="0" borderId="0"/>
    <xf numFmtId="0" fontId="18" fillId="0" borderId="0"/>
    <xf numFmtId="0" fontId="11" fillId="0" borderId="0"/>
    <xf numFmtId="0" fontId="16" fillId="0" borderId="0"/>
    <xf numFmtId="0" fontId="1" fillId="0" borderId="0"/>
    <xf numFmtId="9" fontId="23" fillId="0" borderId="0" applyFill="0" applyBorder="0" applyAlignment="0" applyProtection="0"/>
    <xf numFmtId="165" fontId="24" fillId="0" borderId="0" applyFont="0" applyFill="0" applyBorder="0" applyAlignment="0" applyProtection="0"/>
  </cellStyleXfs>
  <cellXfs count="59">
    <xf numFmtId="0" fontId="0" fillId="0" borderId="0" xfId="0"/>
    <xf numFmtId="0" fontId="7" fillId="0" borderId="1" xfId="6" applyNumberFormat="1" applyFont="1" applyFill="1" applyBorder="1" applyAlignment="1">
      <alignment horizontal="center" vertical="center" wrapText="1"/>
    </xf>
    <xf numFmtId="14" fontId="7" fillId="0" borderId="1" xfId="6"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right"/>
    </xf>
    <xf numFmtId="0" fontId="4" fillId="0" borderId="0" xfId="0" applyFont="1" applyFill="1"/>
    <xf numFmtId="0" fontId="9" fillId="0" borderId="0" xfId="0" applyFont="1" applyFill="1" applyAlignment="1">
      <alignment horizontal="left"/>
    </xf>
    <xf numFmtId="0" fontId="10" fillId="0" borderId="0" xfId="0" applyFont="1" applyFill="1"/>
    <xf numFmtId="0" fontId="5" fillId="0" borderId="2" xfId="0" applyFont="1" applyFill="1" applyBorder="1" applyAlignment="1">
      <alignment horizontal="center"/>
    </xf>
    <xf numFmtId="0" fontId="5" fillId="0" borderId="3" xfId="0" applyFont="1" applyFill="1" applyBorder="1" applyAlignment="1">
      <alignment horizontal="center"/>
    </xf>
    <xf numFmtId="0" fontId="4" fillId="0" borderId="3" xfId="0" applyFont="1" applyFill="1" applyBorder="1" applyAlignment="1">
      <alignment horizontal="center"/>
    </xf>
    <xf numFmtId="0" fontId="9" fillId="0" borderId="0" xfId="0" applyFont="1" applyFill="1"/>
    <xf numFmtId="0" fontId="5" fillId="0" borderId="3" xfId="0" applyFont="1" applyFill="1" applyBorder="1"/>
    <xf numFmtId="0" fontId="8" fillId="0" borderId="0" xfId="0" applyFont="1" applyFill="1"/>
    <xf numFmtId="0" fontId="4" fillId="0" borderId="3" xfId="0" applyFont="1" applyFill="1" applyBorder="1" applyAlignment="1">
      <alignment horizontal="center" vertical="center"/>
    </xf>
    <xf numFmtId="0" fontId="5" fillId="0" borderId="2" xfId="0" applyFont="1" applyFill="1" applyBorder="1"/>
    <xf numFmtId="0" fontId="5" fillId="0" borderId="3" xfId="0" applyFont="1" applyFill="1" applyBorder="1" applyAlignment="1">
      <alignment horizontal="center" vertical="center"/>
    </xf>
    <xf numFmtId="0" fontId="13" fillId="0" borderId="3" xfId="0" applyFont="1" applyFill="1" applyBorder="1"/>
    <xf numFmtId="3" fontId="19" fillId="0" borderId="3" xfId="0" applyNumberFormat="1" applyFont="1" applyBorder="1" applyAlignment="1">
      <alignment horizontal="right" vertical="center" wrapText="1"/>
    </xf>
    <xf numFmtId="3" fontId="19" fillId="0" borderId="2" xfId="0" applyNumberFormat="1" applyFont="1" applyBorder="1" applyAlignment="1">
      <alignment horizontal="right" vertical="center" wrapText="1"/>
    </xf>
    <xf numFmtId="0" fontId="15" fillId="0" borderId="3" xfId="0" applyFont="1" applyFill="1" applyBorder="1" applyAlignment="1">
      <alignment vertical="center" wrapText="1"/>
    </xf>
    <xf numFmtId="9" fontId="19" fillId="0" borderId="3" xfId="0" applyNumberFormat="1" applyFont="1" applyBorder="1" applyAlignment="1">
      <alignment horizontal="right" vertical="center" wrapText="1"/>
    </xf>
    <xf numFmtId="9" fontId="20" fillId="0" borderId="3" xfId="0" applyNumberFormat="1" applyFont="1" applyBorder="1" applyAlignment="1">
      <alignment horizontal="right" vertical="center" wrapText="1"/>
    </xf>
    <xf numFmtId="9" fontId="19" fillId="0" borderId="2" xfId="0" applyNumberFormat="1" applyFont="1" applyBorder="1" applyAlignment="1">
      <alignment horizontal="right" vertical="center" wrapText="1"/>
    </xf>
    <xf numFmtId="0" fontId="4" fillId="0" borderId="3" xfId="0" applyFont="1" applyFill="1" applyBorder="1" applyAlignment="1">
      <alignment horizontal="justify" vertical="center" wrapText="1"/>
    </xf>
    <xf numFmtId="3" fontId="17" fillId="0" borderId="3" xfId="0" applyNumberFormat="1" applyFont="1" applyFill="1" applyBorder="1"/>
    <xf numFmtId="3" fontId="19" fillId="0" borderId="3" xfId="0" applyNumberFormat="1" applyFont="1" applyFill="1" applyBorder="1" applyAlignment="1">
      <alignment vertical="center" wrapText="1"/>
    </xf>
    <xf numFmtId="0" fontId="21" fillId="0" borderId="3" xfId="0" applyFont="1" applyFill="1" applyBorder="1" applyAlignment="1">
      <alignment vertical="center" wrapText="1"/>
    </xf>
    <xf numFmtId="3" fontId="20" fillId="0" borderId="3" xfId="0" applyNumberFormat="1" applyFont="1" applyFill="1" applyBorder="1" applyAlignment="1">
      <alignment vertical="center" wrapText="1"/>
    </xf>
    <xf numFmtId="0" fontId="17" fillId="0" borderId="0" xfId="0" applyFont="1" applyAlignment="1">
      <alignment horizontal="right"/>
    </xf>
    <xf numFmtId="0" fontId="4" fillId="0" borderId="4" xfId="0" applyFont="1" applyFill="1" applyBorder="1" applyAlignment="1">
      <alignment horizontal="center" vertical="center"/>
    </xf>
    <xf numFmtId="0" fontId="21" fillId="0" borderId="4" xfId="0" applyFont="1" applyFill="1" applyBorder="1" applyAlignment="1">
      <alignment vertical="center" wrapText="1"/>
    </xf>
    <xf numFmtId="9" fontId="20" fillId="0" borderId="4" xfId="0" applyNumberFormat="1" applyFont="1" applyBorder="1" applyAlignment="1">
      <alignment horizontal="right" vertical="center" wrapText="1"/>
    </xf>
    <xf numFmtId="167" fontId="20" fillId="0" borderId="0" xfId="12" applyNumberFormat="1" applyFont="1" applyFill="1"/>
    <xf numFmtId="167" fontId="17" fillId="0" borderId="0" xfId="12" applyNumberFormat="1" applyFont="1" applyFill="1"/>
    <xf numFmtId="167" fontId="5" fillId="0" borderId="2" xfId="12" applyNumberFormat="1" applyFont="1" applyFill="1" applyBorder="1" applyAlignment="1">
      <alignment horizontal="right" vertical="center"/>
    </xf>
    <xf numFmtId="167" fontId="5" fillId="0" borderId="3" xfId="12" applyNumberFormat="1" applyFont="1" applyFill="1" applyBorder="1" applyAlignment="1">
      <alignment horizontal="right" vertical="center"/>
    </xf>
    <xf numFmtId="167" fontId="4" fillId="0" borderId="3" xfId="12" applyNumberFormat="1" applyFont="1" applyFill="1" applyBorder="1" applyAlignment="1">
      <alignment horizontal="right" vertical="center"/>
    </xf>
    <xf numFmtId="167" fontId="6" fillId="0" borderId="3" xfId="12" applyNumberFormat="1" applyFont="1" applyFill="1" applyBorder="1" applyAlignment="1">
      <alignment horizontal="right" vertical="center"/>
    </xf>
    <xf numFmtId="167" fontId="13" fillId="0" borderId="3" xfId="12" applyNumberFormat="1" applyFont="1" applyFill="1" applyBorder="1" applyAlignment="1">
      <alignment horizontal="right" vertical="center"/>
    </xf>
    <xf numFmtId="167" fontId="13" fillId="0" borderId="4" xfId="12" applyNumberFormat="1" applyFont="1" applyFill="1" applyBorder="1" applyAlignment="1">
      <alignment horizontal="right" vertical="center"/>
    </xf>
    <xf numFmtId="3" fontId="19" fillId="2" borderId="3" xfId="0" applyNumberFormat="1" applyFont="1" applyFill="1" applyBorder="1" applyAlignment="1">
      <alignment vertical="center" wrapText="1"/>
    </xf>
    <xf numFmtId="3" fontId="20" fillId="2" borderId="3" xfId="0" applyNumberFormat="1" applyFont="1" applyFill="1" applyBorder="1" applyAlignment="1">
      <alignment vertical="center" wrapText="1"/>
    </xf>
    <xf numFmtId="3" fontId="20" fillId="2" borderId="4" xfId="0" applyNumberFormat="1" applyFont="1" applyFill="1" applyBorder="1" applyAlignment="1">
      <alignment vertical="center" wrapText="1"/>
    </xf>
    <xf numFmtId="3" fontId="10" fillId="0" borderId="0" xfId="0" applyNumberFormat="1" applyFont="1" applyFill="1"/>
    <xf numFmtId="3" fontId="17" fillId="2" borderId="3" xfId="0" applyNumberFormat="1" applyFont="1" applyFill="1" applyBorder="1"/>
    <xf numFmtId="3" fontId="20" fillId="2" borderId="10" xfId="7" applyNumberFormat="1" applyFont="1" applyFill="1" applyBorder="1" applyAlignment="1">
      <alignment horizontal="right" vertical="center"/>
    </xf>
    <xf numFmtId="0" fontId="17" fillId="0" borderId="0" xfId="0" applyFont="1" applyAlignment="1">
      <alignment horizontal="right"/>
    </xf>
    <xf numFmtId="0" fontId="5" fillId="0" borderId="0" xfId="0" applyFont="1" applyFill="1" applyAlignment="1">
      <alignment horizontal="center" wrapText="1"/>
    </xf>
    <xf numFmtId="0" fontId="6" fillId="0" borderId="0" xfId="0" applyNumberFormat="1" applyFont="1" applyFill="1" applyBorder="1" applyAlignment="1">
      <alignment horizontal="center" vertical="center" wrapText="1"/>
    </xf>
    <xf numFmtId="0" fontId="17" fillId="0" borderId="0" xfId="0" applyFont="1" applyFill="1" applyBorder="1" applyAlignment="1">
      <alignment horizontal="right"/>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6"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8" xfId="6" applyNumberFormat="1" applyFont="1" applyFill="1" applyBorder="1" applyAlignment="1">
      <alignment horizontal="center" vertical="center" wrapText="1"/>
    </xf>
    <xf numFmtId="0" fontId="7" fillId="0" borderId="9" xfId="6" applyNumberFormat="1" applyFont="1" applyFill="1" applyBorder="1" applyAlignment="1">
      <alignment horizontal="center" vertical="center" wrapText="1"/>
    </xf>
  </cellXfs>
  <cellStyles count="13">
    <cellStyle name="Comma" xfId="12"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tabSelected="1" topLeftCell="A4" workbookViewId="0">
      <selection activeCell="E10" sqref="E10"/>
    </sheetView>
  </sheetViews>
  <sheetFormatPr defaultColWidth="12.85546875" defaultRowHeight="15.75"/>
  <cols>
    <col min="1" max="1" width="5.5703125" style="5" customWidth="1"/>
    <col min="2" max="2" width="55.42578125" style="5" customWidth="1"/>
    <col min="3" max="3" width="12.7109375" style="5" customWidth="1"/>
    <col min="4" max="4" width="12.140625" style="5" customWidth="1"/>
    <col min="5" max="6" width="10" style="4" customWidth="1"/>
    <col min="7" max="7" width="14.28515625" style="33" hidden="1" customWidth="1"/>
    <col min="8" max="16384" width="12.85546875" style="5"/>
  </cols>
  <sheetData>
    <row r="1" spans="1:7" ht="21" customHeight="1">
      <c r="A1" s="3"/>
      <c r="B1" s="3"/>
      <c r="C1" s="47" t="s">
        <v>38</v>
      </c>
      <c r="D1" s="47"/>
      <c r="E1" s="47"/>
      <c r="F1" s="47"/>
    </row>
    <row r="2" spans="1:7" ht="21" customHeight="1">
      <c r="A2" s="3"/>
      <c r="B2" s="3"/>
      <c r="C2" s="29"/>
      <c r="D2" s="29"/>
      <c r="E2" s="29"/>
      <c r="F2" s="29"/>
    </row>
    <row r="3" spans="1:7" ht="15.75" customHeight="1">
      <c r="A3" s="48" t="s">
        <v>39</v>
      </c>
      <c r="B3" s="48"/>
      <c r="C3" s="48"/>
      <c r="D3" s="48"/>
      <c r="E3" s="48"/>
      <c r="F3" s="48"/>
    </row>
    <row r="4" spans="1:7" ht="15.75" customHeight="1">
      <c r="A4" s="49" t="s">
        <v>40</v>
      </c>
      <c r="B4" s="49"/>
      <c r="C4" s="49"/>
      <c r="D4" s="49"/>
      <c r="E4" s="49"/>
      <c r="F4" s="49"/>
    </row>
    <row r="5" spans="1:7" ht="25.5" customHeight="1">
      <c r="A5" s="6"/>
      <c r="B5" s="6"/>
      <c r="C5" s="7"/>
      <c r="D5" s="50" t="s">
        <v>0</v>
      </c>
      <c r="E5" s="50"/>
      <c r="F5" s="50"/>
    </row>
    <row r="6" spans="1:7" s="13" customFormat="1" ht="37.5" customHeight="1">
      <c r="A6" s="51" t="s">
        <v>1</v>
      </c>
      <c r="B6" s="52" t="s">
        <v>2</v>
      </c>
      <c r="C6" s="53" t="s">
        <v>22</v>
      </c>
      <c r="D6" s="55" t="s">
        <v>41</v>
      </c>
      <c r="E6" s="57" t="s">
        <v>23</v>
      </c>
      <c r="F6" s="58"/>
      <c r="G6" s="33"/>
    </row>
    <row r="7" spans="1:7" s="13" customFormat="1" ht="49.5" customHeight="1">
      <c r="A7" s="51"/>
      <c r="B7" s="51"/>
      <c r="C7" s="54"/>
      <c r="D7" s="56"/>
      <c r="E7" s="1" t="s">
        <v>22</v>
      </c>
      <c r="F7" s="2" t="s">
        <v>24</v>
      </c>
      <c r="G7" s="33" t="s">
        <v>42</v>
      </c>
    </row>
    <row r="8" spans="1:7" s="7" customFormat="1" ht="20.100000000000001" customHeight="1">
      <c r="A8" s="8"/>
      <c r="B8" s="15" t="s">
        <v>9</v>
      </c>
      <c r="C8" s="35">
        <f>C9+C29+2800</f>
        <v>10625950</v>
      </c>
      <c r="D8" s="19">
        <f>+D9+D29+590750+2778</f>
        <v>10339052</v>
      </c>
      <c r="E8" s="23">
        <f>D8/C8</f>
        <v>0.97300024938946639</v>
      </c>
      <c r="F8" s="23">
        <f>D8/G8</f>
        <v>1.1649914341615821</v>
      </c>
      <c r="G8" s="33">
        <v>8874788</v>
      </c>
    </row>
    <row r="9" spans="1:7" s="7" customFormat="1" ht="20.100000000000001" customHeight="1">
      <c r="A9" s="9" t="s">
        <v>3</v>
      </c>
      <c r="B9" s="12" t="s">
        <v>25</v>
      </c>
      <c r="C9" s="36">
        <f>C10+C14+C26+C27+C28+206752</f>
        <v>7104402</v>
      </c>
      <c r="D9" s="18">
        <f>D10+D14+D26+D27+D28</f>
        <v>6471892</v>
      </c>
      <c r="E9" s="21">
        <f t="shared" ref="E9:E32" si="0">D9/C9</f>
        <v>0.91096928355124052</v>
      </c>
      <c r="F9" s="21">
        <f>D9/G9</f>
        <v>1.0487763693387899</v>
      </c>
      <c r="G9" s="33">
        <v>6170898</v>
      </c>
    </row>
    <row r="10" spans="1:7" s="7" customFormat="1" ht="20.100000000000001" customHeight="1">
      <c r="A10" s="16" t="s">
        <v>5</v>
      </c>
      <c r="B10" s="20" t="s">
        <v>14</v>
      </c>
      <c r="C10" s="36">
        <f>SUM(C11:C13)</f>
        <v>901827</v>
      </c>
      <c r="D10" s="26">
        <f>SUM(D11:D13)</f>
        <v>567987</v>
      </c>
      <c r="E10" s="21">
        <f t="shared" si="0"/>
        <v>0.62981813585088942</v>
      </c>
      <c r="F10" s="21">
        <f>D10/G10</f>
        <v>0.90028911354363805</v>
      </c>
      <c r="G10" s="33">
        <v>630894</v>
      </c>
    </row>
    <row r="11" spans="1:7" s="7" customFormat="1" ht="20.100000000000001" customHeight="1">
      <c r="A11" s="14">
        <v>1</v>
      </c>
      <c r="B11" s="27" t="s">
        <v>15</v>
      </c>
      <c r="C11" s="37">
        <f>901827</f>
        <v>901827</v>
      </c>
      <c r="D11" s="28">
        <v>567987</v>
      </c>
      <c r="E11" s="22">
        <f t="shared" si="0"/>
        <v>0.62981813585088942</v>
      </c>
      <c r="F11" s="22">
        <f>D11/G11</f>
        <v>0.90358323496565351</v>
      </c>
      <c r="G11" s="33">
        <v>628594</v>
      </c>
    </row>
    <row r="12" spans="1:7" s="11" customFormat="1" ht="66.75" customHeight="1">
      <c r="A12" s="14">
        <v>2</v>
      </c>
      <c r="B12" s="24" t="s">
        <v>16</v>
      </c>
      <c r="C12" s="37"/>
      <c r="D12" s="25"/>
      <c r="E12" s="22"/>
      <c r="F12" s="22"/>
      <c r="G12" s="34"/>
    </row>
    <row r="13" spans="1:7" s="7" customFormat="1" ht="20.100000000000001" customHeight="1">
      <c r="A13" s="14">
        <v>3</v>
      </c>
      <c r="B13" s="27" t="s">
        <v>17</v>
      </c>
      <c r="C13" s="37"/>
      <c r="D13" s="28"/>
      <c r="E13" s="22"/>
      <c r="F13" s="22"/>
      <c r="G13" s="33">
        <v>2300</v>
      </c>
    </row>
    <row r="14" spans="1:7" s="7" customFormat="1" ht="20.100000000000001" customHeight="1">
      <c r="A14" s="16" t="s">
        <v>37</v>
      </c>
      <c r="B14" s="20" t="s">
        <v>10</v>
      </c>
      <c r="C14" s="36">
        <v>5822162</v>
      </c>
      <c r="D14" s="41">
        <v>5902490</v>
      </c>
      <c r="E14" s="21">
        <f t="shared" si="0"/>
        <v>1.0137969366019015</v>
      </c>
      <c r="F14" s="21">
        <f t="shared" ref="F14:F31" si="1">D14/G14</f>
        <v>1.0656872498271246</v>
      </c>
      <c r="G14" s="33">
        <v>5538670</v>
      </c>
    </row>
    <row r="15" spans="1:7" s="7" customFormat="1" ht="20.100000000000001" customHeight="1">
      <c r="A15" s="9"/>
      <c r="B15" s="17" t="s">
        <v>18</v>
      </c>
      <c r="C15" s="38"/>
      <c r="D15" s="45"/>
      <c r="E15" s="22"/>
      <c r="F15" s="22"/>
      <c r="G15" s="33"/>
    </row>
    <row r="16" spans="1:7" s="7" customFormat="1" ht="20.100000000000001" customHeight="1">
      <c r="A16" s="14">
        <v>1</v>
      </c>
      <c r="B16" s="27" t="s">
        <v>19</v>
      </c>
      <c r="C16" s="37">
        <v>2634233</v>
      </c>
      <c r="D16" s="46">
        <v>2609009</v>
      </c>
      <c r="E16" s="22">
        <f t="shared" si="0"/>
        <v>0.9904245372372148</v>
      </c>
      <c r="F16" s="22">
        <f t="shared" si="1"/>
        <v>1.0809123714116444</v>
      </c>
      <c r="G16" s="33">
        <v>2413710</v>
      </c>
    </row>
    <row r="17" spans="1:8" s="7" customFormat="1" ht="20.100000000000001" customHeight="1">
      <c r="A17" s="14">
        <v>2</v>
      </c>
      <c r="B17" s="27" t="s">
        <v>20</v>
      </c>
      <c r="C17" s="37">
        <v>14466</v>
      </c>
      <c r="D17" s="46">
        <v>18816</v>
      </c>
      <c r="E17" s="22">
        <f t="shared" si="0"/>
        <v>1.3007051016175861</v>
      </c>
      <c r="F17" s="22">
        <f t="shared" si="1"/>
        <v>1.0484787696422602</v>
      </c>
      <c r="G17" s="33">
        <v>17946</v>
      </c>
    </row>
    <row r="18" spans="1:8" s="7" customFormat="1" ht="20.100000000000001" customHeight="1">
      <c r="A18" s="14">
        <v>3</v>
      </c>
      <c r="B18" s="27" t="s">
        <v>26</v>
      </c>
      <c r="C18" s="37">
        <v>685522</v>
      </c>
      <c r="D18" s="46">
        <v>762475</v>
      </c>
      <c r="E18" s="22">
        <f t="shared" si="0"/>
        <v>1.1122546030616085</v>
      </c>
      <c r="F18" s="22">
        <f t="shared" si="1"/>
        <v>1.1084434907883509</v>
      </c>
      <c r="G18" s="33">
        <v>687879</v>
      </c>
    </row>
    <row r="19" spans="1:8" s="7" customFormat="1" ht="20.100000000000001" customHeight="1">
      <c r="A19" s="14">
        <v>4</v>
      </c>
      <c r="B19" s="27" t="s">
        <v>27</v>
      </c>
      <c r="C19" s="37">
        <v>99700</v>
      </c>
      <c r="D19" s="46">
        <v>94695</v>
      </c>
      <c r="E19" s="22">
        <f t="shared" si="0"/>
        <v>0.9497993981945837</v>
      </c>
      <c r="F19" s="22">
        <f t="shared" si="1"/>
        <v>1.6282088756684263</v>
      </c>
      <c r="G19" s="33">
        <v>58159</v>
      </c>
    </row>
    <row r="20" spans="1:8" s="7" customFormat="1" ht="20.100000000000001" customHeight="1">
      <c r="A20" s="14">
        <v>5</v>
      </c>
      <c r="B20" s="27" t="s">
        <v>28</v>
      </c>
      <c r="C20" s="37">
        <v>54933</v>
      </c>
      <c r="D20" s="46">
        <v>45452</v>
      </c>
      <c r="E20" s="22">
        <f t="shared" si="0"/>
        <v>0.82740793330056617</v>
      </c>
      <c r="F20" s="22">
        <f t="shared" si="1"/>
        <v>0.9522931551048629</v>
      </c>
      <c r="G20" s="33">
        <v>47729</v>
      </c>
    </row>
    <row r="21" spans="1:8" s="7" customFormat="1" ht="20.100000000000001" customHeight="1">
      <c r="A21" s="14">
        <v>6</v>
      </c>
      <c r="B21" s="27" t="s">
        <v>29</v>
      </c>
      <c r="C21" s="37">
        <v>19988</v>
      </c>
      <c r="D21" s="46">
        <v>18835</v>
      </c>
      <c r="E21" s="22">
        <f t="shared" si="0"/>
        <v>0.94231538923354008</v>
      </c>
      <c r="F21" s="22">
        <f t="shared" si="1"/>
        <v>0.96793257618582662</v>
      </c>
      <c r="G21" s="33">
        <v>19459</v>
      </c>
    </row>
    <row r="22" spans="1:8" s="7" customFormat="1" ht="20.100000000000001" customHeight="1">
      <c r="A22" s="14">
        <v>7</v>
      </c>
      <c r="B22" s="27" t="s">
        <v>30</v>
      </c>
      <c r="C22" s="37">
        <v>24000</v>
      </c>
      <c r="D22" s="46">
        <v>46979</v>
      </c>
      <c r="E22" s="22">
        <f t="shared" si="0"/>
        <v>1.9574583333333333</v>
      </c>
      <c r="F22" s="22">
        <v>0</v>
      </c>
      <c r="G22" s="33">
        <v>42575</v>
      </c>
    </row>
    <row r="23" spans="1:8" s="7" customFormat="1" ht="20.100000000000001" customHeight="1">
      <c r="A23" s="14">
        <v>8</v>
      </c>
      <c r="B23" s="27" t="s">
        <v>31</v>
      </c>
      <c r="C23" s="37">
        <v>595832</v>
      </c>
      <c r="D23" s="46">
        <v>607856</v>
      </c>
      <c r="E23" s="22">
        <f t="shared" si="0"/>
        <v>1.0201801850185959</v>
      </c>
      <c r="F23" s="22">
        <f t="shared" si="1"/>
        <v>1.0401119754146888</v>
      </c>
      <c r="G23" s="33">
        <v>584414</v>
      </c>
    </row>
    <row r="24" spans="1:8" s="7" customFormat="1" ht="20.100000000000001" customHeight="1">
      <c r="A24" s="14">
        <v>9</v>
      </c>
      <c r="B24" s="27" t="s">
        <v>32</v>
      </c>
      <c r="C24" s="37">
        <v>718336</v>
      </c>
      <c r="D24" s="46">
        <v>1214774</v>
      </c>
      <c r="E24" s="22">
        <f t="shared" si="0"/>
        <v>1.6910944182109764</v>
      </c>
      <c r="F24" s="22">
        <f t="shared" si="1"/>
        <v>1.7494621023373707</v>
      </c>
      <c r="G24" s="33">
        <v>694370</v>
      </c>
    </row>
    <row r="25" spans="1:8" s="7" customFormat="1" ht="20.100000000000001" customHeight="1">
      <c r="A25" s="10">
        <v>10</v>
      </c>
      <c r="B25" s="17" t="s">
        <v>21</v>
      </c>
      <c r="C25" s="37">
        <v>233672</v>
      </c>
      <c r="D25" s="46">
        <v>222211</v>
      </c>
      <c r="E25" s="22">
        <f t="shared" si="0"/>
        <v>0.9509526173439693</v>
      </c>
      <c r="F25" s="22">
        <f t="shared" si="1"/>
        <v>1.5164466949649911</v>
      </c>
      <c r="G25" s="33">
        <v>146534</v>
      </c>
    </row>
    <row r="26" spans="1:8" s="7" customFormat="1" ht="20.100000000000001" customHeight="1">
      <c r="A26" s="16" t="s">
        <v>6</v>
      </c>
      <c r="B26" s="20" t="s">
        <v>11</v>
      </c>
      <c r="C26" s="36">
        <v>450</v>
      </c>
      <c r="D26" s="41">
        <v>415</v>
      </c>
      <c r="E26" s="21">
        <f t="shared" si="0"/>
        <v>0.92222222222222228</v>
      </c>
      <c r="F26" s="21">
        <f t="shared" si="1"/>
        <v>1.2425149700598803</v>
      </c>
      <c r="G26" s="33">
        <v>334</v>
      </c>
    </row>
    <row r="27" spans="1:8" s="7" customFormat="1" ht="20.100000000000001" customHeight="1">
      <c r="A27" s="16" t="s">
        <v>7</v>
      </c>
      <c r="B27" s="20" t="s">
        <v>12</v>
      </c>
      <c r="C27" s="36">
        <v>1000</v>
      </c>
      <c r="D27" s="41">
        <v>1000</v>
      </c>
      <c r="E27" s="21">
        <f t="shared" si="0"/>
        <v>1</v>
      </c>
      <c r="F27" s="21">
        <f t="shared" si="1"/>
        <v>1</v>
      </c>
      <c r="G27" s="33">
        <v>1000</v>
      </c>
    </row>
    <row r="28" spans="1:8" s="7" customFormat="1" ht="20.100000000000001" customHeight="1">
      <c r="A28" s="16" t="s">
        <v>8</v>
      </c>
      <c r="B28" s="20" t="s">
        <v>13</v>
      </c>
      <c r="C28" s="36">
        <v>172211</v>
      </c>
      <c r="D28" s="41"/>
      <c r="E28" s="21"/>
      <c r="F28" s="22"/>
      <c r="G28" s="33"/>
    </row>
    <row r="29" spans="1:8" s="7" customFormat="1" ht="37.5" customHeight="1">
      <c r="A29" s="16" t="s">
        <v>4</v>
      </c>
      <c r="B29" s="20" t="s">
        <v>33</v>
      </c>
      <c r="C29" s="36">
        <f>SUM(C30:C32)</f>
        <v>3518748</v>
      </c>
      <c r="D29" s="41">
        <f>1383080+1890552</f>
        <v>3273632</v>
      </c>
      <c r="E29" s="21">
        <f t="shared" si="0"/>
        <v>0.93033999593037064</v>
      </c>
      <c r="F29" s="21">
        <f t="shared" si="1"/>
        <v>1.2522457079751466</v>
      </c>
      <c r="G29" s="33">
        <v>2614209</v>
      </c>
    </row>
    <row r="30" spans="1:8" s="7" customFormat="1" ht="22.5" customHeight="1">
      <c r="A30" s="14">
        <v>1</v>
      </c>
      <c r="B30" s="27" t="s">
        <v>34</v>
      </c>
      <c r="C30" s="39">
        <v>1712400</v>
      </c>
      <c r="D30" s="42">
        <v>1383080</v>
      </c>
      <c r="E30" s="22">
        <f>D30/C30</f>
        <v>0.80768512029899553</v>
      </c>
      <c r="F30" s="22">
        <f t="shared" si="1"/>
        <v>2.8491500424360781</v>
      </c>
      <c r="G30" s="33">
        <v>485436</v>
      </c>
    </row>
    <row r="31" spans="1:8" s="7" customFormat="1" ht="24.75" customHeight="1">
      <c r="A31" s="14">
        <v>2</v>
      </c>
      <c r="B31" s="27" t="s">
        <v>35</v>
      </c>
      <c r="C31" s="39">
        <v>1722200</v>
      </c>
      <c r="D31" s="42">
        <v>1400000</v>
      </c>
      <c r="E31" s="22">
        <f t="shared" si="0"/>
        <v>0.81291371501567766</v>
      </c>
      <c r="F31" s="22">
        <f t="shared" si="1"/>
        <v>1.0608142052114771</v>
      </c>
      <c r="G31" s="33">
        <v>1319741</v>
      </c>
      <c r="H31" s="44"/>
    </row>
    <row r="32" spans="1:8" s="7" customFormat="1" ht="24" customHeight="1">
      <c r="A32" s="30">
        <v>3</v>
      </c>
      <c r="B32" s="31" t="s">
        <v>36</v>
      </c>
      <c r="C32" s="40">
        <v>84148</v>
      </c>
      <c r="D32" s="43">
        <v>490552</v>
      </c>
      <c r="E32" s="32">
        <f t="shared" si="0"/>
        <v>5.8296335028758852</v>
      </c>
      <c r="F32" s="32">
        <f>D32/G32</f>
        <v>0.60634437203967206</v>
      </c>
      <c r="G32" s="33">
        <v>809032</v>
      </c>
    </row>
    <row r="39" ht="15.75" customHeight="1"/>
  </sheetData>
  <mergeCells count="9">
    <mergeCell ref="C1:F1"/>
    <mergeCell ref="A3:F3"/>
    <mergeCell ref="A4:F4"/>
    <mergeCell ref="D5:F5"/>
    <mergeCell ref="A6:A7"/>
    <mergeCell ref="B6:B7"/>
    <mergeCell ref="C6:C7"/>
    <mergeCell ref="D6:D7"/>
    <mergeCell ref="E6:F6"/>
  </mergeCells>
  <printOptions horizontalCentered="1"/>
  <pageMargins left="0.2" right="0.2" top="0.75" bottom="0.25" header="0.3" footer="0.3"/>
  <pageSetup paperSize="9" scale="9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AD773C08-F1C5-4CF0-A3E3-9CDC3EAC21D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61</vt:lpstr>
      <vt:lpstr>'Bieu 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2024-01-04T08:06:28Z</cp:lastPrinted>
  <dcterms:created xsi:type="dcterms:W3CDTF">2018-08-22T07:49:45Z</dcterms:created>
  <dcterms:modified xsi:type="dcterms:W3CDTF">2024-01-05T02:29:49Z</dcterms:modified>
</cp:coreProperties>
</file>