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AM 2023\10. CONG KHAI 2023\1. CK TINH HINH TH DU TOAN 2023\4. CK Quy IV\Cong khai PA 2\"/>
    </mc:Choice>
  </mc:AlternateContent>
  <bookViews>
    <workbookView xWindow="-120" yWindow="-120" windowWidth="15600" windowHeight="11760" firstSheet="1" activeTab="1"/>
  </bookViews>
  <sheets>
    <sheet name="foxz" sheetId="2" state="veryHidden" r:id="rId1"/>
    <sheet name="Bieu 59" sheetId="1" r:id="rId2"/>
  </sheets>
  <definedNames>
    <definedName name="_xlnm.Print_Area" localSheetId="1">'Bieu 59'!$A$1:$F$25</definedName>
  </definedNames>
  <calcPr calcId="162913"/>
</workbook>
</file>

<file path=xl/calcChain.xml><?xml version="1.0" encoding="utf-8"?>
<calcChain xmlns="http://schemas.openxmlformats.org/spreadsheetml/2006/main">
  <c r="D16" i="1" l="1"/>
  <c r="C16" i="1"/>
  <c r="D23" i="1"/>
  <c r="D10" i="1" l="1"/>
  <c r="C23" i="1"/>
  <c r="C17" i="1"/>
  <c r="C10" i="1"/>
  <c r="F25" i="1" l="1"/>
  <c r="E11" i="1"/>
  <c r="F9" i="1" l="1"/>
  <c r="F23" i="1"/>
  <c r="E23" i="1"/>
  <c r="F11" i="1" l="1"/>
  <c r="F13" i="1"/>
  <c r="E18" i="1"/>
  <c r="F18" i="1"/>
  <c r="E19" i="1"/>
  <c r="F19" i="1"/>
  <c r="E20" i="1"/>
  <c r="F20" i="1"/>
  <c r="E21" i="1"/>
  <c r="F21" i="1"/>
  <c r="D17" i="1"/>
  <c r="F17" i="1" l="1"/>
  <c r="E9" i="1"/>
  <c r="F10" i="1" l="1"/>
  <c r="F16" i="1" l="1"/>
  <c r="E17" i="1" l="1"/>
  <c r="E16" i="1" l="1"/>
  <c r="E13" i="1"/>
  <c r="E10" i="1" l="1"/>
</calcChain>
</file>

<file path=xl/comments1.xml><?xml version="1.0" encoding="utf-8"?>
<comments xmlns="http://schemas.openxmlformats.org/spreadsheetml/2006/main">
  <authors>
    <author>Ms. Nguyen Kim Thoa</author>
    <author>Mr. Vu Hong Kiem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Cộng thêm 11.633 trđ thu ủng hộ, đóng góp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Cộng thêm Chi trả nợ gốc 2.778trđ + nộp ns cấp trên 590.621trđ</t>
        </r>
      </text>
    </comment>
  </commentList>
</comments>
</file>

<file path=xl/sharedStrings.xml><?xml version="1.0" encoding="utf-8"?>
<sst xmlns="http://schemas.openxmlformats.org/spreadsheetml/2006/main" count="37" uniqueCount="34">
  <si>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</si>
  <si>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</si>
  <si>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</si>
  <si>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</si>
  <si>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</si>
  <si>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</si>
  <si>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</si>
  <si>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</si>
  <si>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</si>
  <si>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</si>
  <si>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</si>
  <si>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</si>
  <si>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</si>
  <si>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</si>
  <si>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</si>
  <si>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</si>
  <si>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Thu nội địa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</si>
  <si>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</si>
  <si>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</si>
  <si>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</si>
  <si>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</si>
  <si>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</si>
  <si>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</si>
  <si>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</si>
  <si>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</si>
  <si>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</si>
  <si>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Biểu số 59/CK-NSNN</t>
  </si>
  <si>
    <t>Thu viện trợ</t>
  </si>
  <si>
    <t>D</t>
  </si>
  <si>
    <t>CHI TRẢ NỢ  GỐC</t>
  </si>
  <si>
    <t>CÂN ĐỐI NGÂN SÁCH ĐỊA PHƯƠNG NĂM 2023</t>
  </si>
  <si>
    <t>(Kèm theo Báo cáo số         /BC-STC ngày        /01/2024 của Sở Tài chính tỉnh Lai Châu)</t>
  </si>
  <si>
    <t>ƯỚC THỰC HIỆN NĂM 2023</t>
  </si>
  <si>
    <t>Q4/2022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</si>
</sst>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name val="Times New Romanh"/>
    </font>
    <font>
      <sz val="11"/>
      <name val="Times New Roman"/>
      <family val="1"/>
    </font>
    <font>
      <sz val="11"/>
      <name val="Times New Romanh"/>
    </font>
    <font>
      <sz val="11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14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3">
    <xf numFmtId="0" fontId="0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14" fillId="0" borderId="0"/>
    <xf numFmtId="0" fontId="9" fillId="0" borderId="0"/>
    <xf numFmtId="0" fontId="12" fillId="0" borderId="0"/>
    <xf numFmtId="0" fontId="1" fillId="0" borderId="0"/>
    <xf numFmtId="165" fontId="15" fillId="0" borderId="0" applyFont="0" applyFill="0" applyBorder="0" applyAlignment="0" applyProtection="0"/>
    <xf numFmtId="9" fontId="24" fillId="0" borderId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4" fillId="0" borderId="0" xfId="0" applyNumberFormat="1" applyFont="1" applyFill="1" applyAlignment="1">
      <alignment vertical="center" wrapText="1"/>
    </xf>
    <xf numFmtId="0" fontId="8" fillId="0" borderId="0" xfId="0" applyFont="1" applyFill="1"/>
    <xf numFmtId="0" fontId="7" fillId="0" borderId="0" xfId="0" applyFont="1" applyFill="1" applyAlignment="1">
      <alignment horizontal="centerContinuous"/>
    </xf>
    <xf numFmtId="0" fontId="6" fillId="0" borderId="0" xfId="0" applyFont="1" applyFill="1"/>
    <xf numFmtId="0" fontId="17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/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167" fontId="16" fillId="0" borderId="2" xfId="11" applyNumberFormat="1" applyFont="1" applyBorder="1" applyAlignment="1">
      <alignment horizontal="right" vertical="center" wrapText="1"/>
    </xf>
    <xf numFmtId="167" fontId="18" fillId="0" borderId="2" xfId="11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67" fontId="16" fillId="0" borderId="1" xfId="11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167" fontId="16" fillId="0" borderId="3" xfId="11" applyNumberFormat="1" applyFont="1" applyBorder="1" applyAlignment="1">
      <alignment horizontal="right" vertical="center" wrapText="1"/>
    </xf>
    <xf numFmtId="167" fontId="20" fillId="0" borderId="2" xfId="11" applyNumberFormat="1" applyFont="1" applyBorder="1" applyAlignment="1">
      <alignment horizontal="right" vertical="center" wrapText="1"/>
    </xf>
    <xf numFmtId="0" fontId="21" fillId="0" borderId="0" xfId="0" applyFont="1" applyFill="1"/>
    <xf numFmtId="0" fontId="22" fillId="0" borderId="0" xfId="0" applyFont="1" applyFill="1"/>
    <xf numFmtId="9" fontId="16" fillId="0" borderId="2" xfId="0" applyNumberFormat="1" applyFont="1" applyBorder="1" applyAlignment="1">
      <alignment horizontal="right" vertical="center" wrapText="1"/>
    </xf>
    <xf numFmtId="9" fontId="18" fillId="0" borderId="2" xfId="0" applyNumberFormat="1" applyFont="1" applyBorder="1" applyAlignment="1">
      <alignment horizontal="righ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167" fontId="18" fillId="2" borderId="2" xfId="11" applyNumberFormat="1" applyFont="1" applyFill="1" applyBorder="1" applyAlignment="1">
      <alignment horizontal="right" vertical="center" wrapText="1"/>
    </xf>
    <xf numFmtId="167" fontId="18" fillId="2" borderId="9" xfId="7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9" fontId="16" fillId="0" borderId="3" xfId="0" applyNumberFormat="1" applyFont="1" applyBorder="1" applyAlignment="1">
      <alignment horizontal="right" vertical="center" wrapText="1"/>
    </xf>
    <xf numFmtId="0" fontId="7" fillId="0" borderId="0" xfId="0" applyFont="1" applyFill="1" applyAlignment="1"/>
    <xf numFmtId="0" fontId="8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right"/>
    </xf>
    <xf numFmtId="167" fontId="18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3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 6" xfId="1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tabSelected="1" topLeftCell="A4" workbookViewId="0">
      <selection activeCell="D13" sqref="D13"/>
    </sheetView>
  </sheetViews>
  <sheetFormatPr defaultColWidth="12.85546875" defaultRowHeight="15.75"/>
  <cols>
    <col min="1" max="1" width="6" style="1" customWidth="1"/>
    <col min="2" max="2" width="51.85546875" style="1" customWidth="1"/>
    <col min="3" max="3" width="13" style="1" customWidth="1"/>
    <col min="4" max="4" width="13" style="21" customWidth="1"/>
    <col min="5" max="6" width="9.5703125" style="21" customWidth="1"/>
    <col min="7" max="7" width="14.85546875" style="1" hidden="1" customWidth="1"/>
    <col min="8" max="16384" width="12.85546875" style="1"/>
  </cols>
  <sheetData>
    <row r="1" spans="1:8" ht="21" customHeight="1">
      <c r="A1" s="30"/>
      <c r="B1" s="30"/>
      <c r="C1" s="34" t="s">
        <v>26</v>
      </c>
      <c r="D1" s="34"/>
      <c r="E1" s="34"/>
      <c r="F1" s="34"/>
    </row>
    <row r="2" spans="1:8" ht="22.5" customHeight="1">
      <c r="A2" s="4" t="s">
        <v>30</v>
      </c>
      <c r="B2" s="4"/>
      <c r="C2" s="31"/>
      <c r="D2" s="31"/>
      <c r="E2" s="31"/>
      <c r="F2" s="31"/>
    </row>
    <row r="3" spans="1:8" ht="16.5" customHeight="1">
      <c r="A3" s="35" t="s">
        <v>31</v>
      </c>
      <c r="B3" s="35"/>
      <c r="C3" s="35"/>
      <c r="D3" s="35"/>
      <c r="E3" s="35"/>
      <c r="F3" s="35"/>
      <c r="G3" s="2"/>
    </row>
    <row r="4" spans="1:8" ht="19.5" customHeight="1">
      <c r="A4" s="28"/>
      <c r="B4" s="28"/>
      <c r="C4" s="28"/>
      <c r="D4" s="28"/>
      <c r="E4" s="28"/>
      <c r="F4" s="32" t="s">
        <v>0</v>
      </c>
      <c r="G4" s="2"/>
    </row>
    <row r="5" spans="1:8" ht="12" customHeight="1">
      <c r="A5" s="28"/>
      <c r="B5" s="28"/>
      <c r="C5" s="28"/>
      <c r="D5" s="28"/>
      <c r="E5" s="28"/>
      <c r="F5" s="32"/>
      <c r="G5" s="2"/>
    </row>
    <row r="6" spans="1:8" s="5" customFormat="1" ht="33" customHeight="1">
      <c r="A6" s="36" t="s">
        <v>1</v>
      </c>
      <c r="B6" s="36" t="s">
        <v>2</v>
      </c>
      <c r="C6" s="36" t="s">
        <v>17</v>
      </c>
      <c r="D6" s="36" t="s">
        <v>32</v>
      </c>
      <c r="E6" s="39" t="s">
        <v>18</v>
      </c>
      <c r="F6" s="40"/>
    </row>
    <row r="7" spans="1:8" s="5" customFormat="1" ht="25.5" customHeight="1">
      <c r="A7" s="37"/>
      <c r="B7" s="37"/>
      <c r="C7" s="37"/>
      <c r="D7" s="37"/>
      <c r="E7" s="36" t="s">
        <v>17</v>
      </c>
      <c r="F7" s="36" t="s">
        <v>19</v>
      </c>
    </row>
    <row r="8" spans="1:8" s="5" customFormat="1" ht="30.75" customHeight="1">
      <c r="A8" s="38"/>
      <c r="B8" s="38"/>
      <c r="C8" s="38"/>
      <c r="D8" s="38"/>
      <c r="E8" s="41"/>
      <c r="F8" s="41"/>
      <c r="G8" s="2" t="s">
        <v>33</v>
      </c>
    </row>
    <row r="9" spans="1:8" s="8" customFormat="1" ht="23.1" customHeight="1">
      <c r="A9" s="13" t="s">
        <v>3</v>
      </c>
      <c r="B9" s="14" t="s">
        <v>20</v>
      </c>
      <c r="C9" s="15">
        <v>10625950</v>
      </c>
      <c r="D9" s="15">
        <v>14085536</v>
      </c>
      <c r="E9" s="22">
        <f>D9/C9</f>
        <v>1.3255789835261789</v>
      </c>
      <c r="F9" s="22">
        <f>D9/G9</f>
        <v>1.1806248767347967</v>
      </c>
      <c r="G9" s="15">
        <v>11930577</v>
      </c>
      <c r="H9" s="33"/>
    </row>
    <row r="10" spans="1:8" s="8" customFormat="1" ht="23.1" customHeight="1">
      <c r="A10" s="7" t="s">
        <v>5</v>
      </c>
      <c r="B10" s="6" t="s">
        <v>21</v>
      </c>
      <c r="C10" s="11">
        <f>SUM(C11:C14)</f>
        <v>2450000</v>
      </c>
      <c r="D10" s="11">
        <f>+D11+D12+D13+D14+11633</f>
        <v>2241979</v>
      </c>
      <c r="E10" s="22">
        <f t="shared" ref="E10:E21" si="0">D10/C10</f>
        <v>0.91509346938775515</v>
      </c>
      <c r="F10" s="22">
        <f t="shared" ref="F10:F21" si="1">D10/G10</f>
        <v>1.0088507003973344</v>
      </c>
      <c r="G10" s="11">
        <v>2222310</v>
      </c>
    </row>
    <row r="11" spans="1:8" s="8" customFormat="1" ht="23.1" customHeight="1">
      <c r="A11" s="9">
        <v>1</v>
      </c>
      <c r="B11" s="10" t="s">
        <v>16</v>
      </c>
      <c r="C11" s="12">
        <v>2370000</v>
      </c>
      <c r="D11" s="12">
        <v>2174361</v>
      </c>
      <c r="E11" s="23">
        <f>D11/C11</f>
        <v>0.91745189873417721</v>
      </c>
      <c r="F11" s="23">
        <f t="shared" si="1"/>
        <v>1.0095093549823366</v>
      </c>
      <c r="G11" s="12">
        <v>2153879</v>
      </c>
    </row>
    <row r="12" spans="1:8" s="8" customFormat="1" ht="23.1" customHeight="1">
      <c r="A12" s="9">
        <v>2</v>
      </c>
      <c r="B12" s="10" t="s">
        <v>22</v>
      </c>
      <c r="C12" s="12">
        <v>0</v>
      </c>
      <c r="D12" s="19"/>
      <c r="E12" s="23"/>
      <c r="F12" s="23"/>
      <c r="G12" s="12"/>
    </row>
    <row r="13" spans="1:8" s="8" customFormat="1" ht="23.1" customHeight="1">
      <c r="A13" s="9">
        <v>3</v>
      </c>
      <c r="B13" s="10" t="s">
        <v>23</v>
      </c>
      <c r="C13" s="12">
        <v>80000</v>
      </c>
      <c r="D13" s="12">
        <v>55985</v>
      </c>
      <c r="E13" s="23">
        <f t="shared" si="0"/>
        <v>0.69981249999999995</v>
      </c>
      <c r="F13" s="23">
        <f t="shared" si="1"/>
        <v>1.2023236835323425</v>
      </c>
      <c r="G13" s="12">
        <v>46564</v>
      </c>
    </row>
    <row r="14" spans="1:8" s="8" customFormat="1" ht="23.1" customHeight="1">
      <c r="A14" s="24">
        <v>4</v>
      </c>
      <c r="B14" s="25" t="s">
        <v>27</v>
      </c>
      <c r="C14" s="12">
        <v>0</v>
      </c>
      <c r="D14" s="26">
        <v>0</v>
      </c>
      <c r="E14" s="23"/>
      <c r="F14" s="23"/>
      <c r="G14" s="12"/>
    </row>
    <row r="15" spans="1:8" s="8" customFormat="1" ht="23.1" customHeight="1">
      <c r="A15" s="7" t="s">
        <v>6</v>
      </c>
      <c r="B15" s="6" t="s">
        <v>7</v>
      </c>
      <c r="C15" s="12"/>
      <c r="D15" s="11">
        <v>3393692</v>
      </c>
      <c r="E15" s="23"/>
      <c r="F15" s="23"/>
      <c r="G15" s="11">
        <v>2040541</v>
      </c>
    </row>
    <row r="16" spans="1:8" s="8" customFormat="1" ht="23.1" customHeight="1">
      <c r="A16" s="7" t="s">
        <v>4</v>
      </c>
      <c r="B16" s="6" t="s">
        <v>8</v>
      </c>
      <c r="C16" s="11">
        <f>C17+C23+2800</f>
        <v>10625950</v>
      </c>
      <c r="D16" s="11">
        <f>+D17+D23+590750+2778</f>
        <v>10339052</v>
      </c>
      <c r="E16" s="22">
        <f t="shared" si="0"/>
        <v>0.97300024938946639</v>
      </c>
      <c r="F16" s="22">
        <f t="shared" si="1"/>
        <v>1.1649914341615821</v>
      </c>
      <c r="G16" s="11">
        <v>8874788</v>
      </c>
    </row>
    <row r="17" spans="1:7" s="8" customFormat="1" ht="23.1" customHeight="1">
      <c r="A17" s="7" t="s">
        <v>5</v>
      </c>
      <c r="B17" s="6" t="s">
        <v>24</v>
      </c>
      <c r="C17" s="11">
        <f>SUM(C18:C22)+206752</f>
        <v>7104402</v>
      </c>
      <c r="D17" s="11">
        <f>SUM(D18:D22)</f>
        <v>6471892</v>
      </c>
      <c r="E17" s="22">
        <f t="shared" si="0"/>
        <v>0.91096928355124052</v>
      </c>
      <c r="F17" s="22">
        <f>D17/G17</f>
        <v>1.0487763693387899</v>
      </c>
      <c r="G17" s="11">
        <v>6170898</v>
      </c>
    </row>
    <row r="18" spans="1:7" s="8" customFormat="1" ht="23.1" customHeight="1">
      <c r="A18" s="9">
        <v>1</v>
      </c>
      <c r="B18" s="10" t="s">
        <v>9</v>
      </c>
      <c r="C18" s="12">
        <v>901827</v>
      </c>
      <c r="D18" s="12">
        <v>567987</v>
      </c>
      <c r="E18" s="23">
        <f t="shared" si="0"/>
        <v>0.62981813585088942</v>
      </c>
      <c r="F18" s="23">
        <f t="shared" si="1"/>
        <v>0.90028911354363805</v>
      </c>
      <c r="G18" s="12">
        <v>630894</v>
      </c>
    </row>
    <row r="19" spans="1:7" s="8" customFormat="1" ht="23.1" customHeight="1">
      <c r="A19" s="9">
        <v>2</v>
      </c>
      <c r="B19" s="10" t="s">
        <v>10</v>
      </c>
      <c r="C19" s="12">
        <v>5822162</v>
      </c>
      <c r="D19" s="12">
        <v>5902490</v>
      </c>
      <c r="E19" s="23">
        <f t="shared" si="0"/>
        <v>1.0137969366019015</v>
      </c>
      <c r="F19" s="23">
        <f t="shared" si="1"/>
        <v>1.0656872498271246</v>
      </c>
      <c r="G19" s="12">
        <v>5538670</v>
      </c>
    </row>
    <row r="20" spans="1:7" s="8" customFormat="1" ht="23.1" customHeight="1">
      <c r="A20" s="9">
        <v>3</v>
      </c>
      <c r="B20" s="10" t="s">
        <v>11</v>
      </c>
      <c r="C20" s="12">
        <v>450</v>
      </c>
      <c r="D20" s="27">
        <v>415</v>
      </c>
      <c r="E20" s="23">
        <f t="shared" si="0"/>
        <v>0.92222222222222228</v>
      </c>
      <c r="F20" s="23">
        <f t="shared" si="1"/>
        <v>1.2425149700598803</v>
      </c>
      <c r="G20" s="12">
        <v>334</v>
      </c>
    </row>
    <row r="21" spans="1:7" s="8" customFormat="1" ht="23.1" customHeight="1">
      <c r="A21" s="9">
        <v>4</v>
      </c>
      <c r="B21" s="10" t="s">
        <v>12</v>
      </c>
      <c r="C21" s="12">
        <v>1000</v>
      </c>
      <c r="D21" s="12">
        <v>1000</v>
      </c>
      <c r="E21" s="23">
        <f t="shared" si="0"/>
        <v>1</v>
      </c>
      <c r="F21" s="23">
        <f t="shared" si="1"/>
        <v>1</v>
      </c>
      <c r="G21" s="12">
        <v>1000</v>
      </c>
    </row>
    <row r="22" spans="1:7" s="8" customFormat="1" ht="23.1" customHeight="1">
      <c r="A22" s="9">
        <v>5</v>
      </c>
      <c r="B22" s="10" t="s">
        <v>13</v>
      </c>
      <c r="C22" s="12">
        <v>172211</v>
      </c>
      <c r="D22" s="12"/>
      <c r="E22" s="23"/>
      <c r="F22" s="23"/>
      <c r="G22" s="12"/>
    </row>
    <row r="23" spans="1:7" s="8" customFormat="1" ht="25.5" customHeight="1">
      <c r="A23" s="7" t="s">
        <v>6</v>
      </c>
      <c r="B23" s="6" t="s">
        <v>25</v>
      </c>
      <c r="C23" s="11">
        <f>1712400+1806348</f>
        <v>3518748</v>
      </c>
      <c r="D23" s="11">
        <f>1383080+1890552</f>
        <v>3273632</v>
      </c>
      <c r="E23" s="22">
        <f>D23/C23</f>
        <v>0.93033999593037064</v>
      </c>
      <c r="F23" s="22">
        <f>D23/G23</f>
        <v>1.2522457079751466</v>
      </c>
      <c r="G23" s="11">
        <v>2614209</v>
      </c>
    </row>
    <row r="24" spans="1:7" s="8" customFormat="1" ht="25.5" customHeight="1">
      <c r="A24" s="7" t="s">
        <v>14</v>
      </c>
      <c r="B24" s="6" t="s">
        <v>15</v>
      </c>
      <c r="C24" s="11"/>
      <c r="D24" s="11"/>
      <c r="E24" s="22"/>
      <c r="F24" s="22"/>
      <c r="G24" s="11">
        <v>2300</v>
      </c>
    </row>
    <row r="25" spans="1:7" ht="25.5" customHeight="1">
      <c r="A25" s="16" t="s">
        <v>28</v>
      </c>
      <c r="B25" s="17" t="s">
        <v>29</v>
      </c>
      <c r="C25" s="18">
        <v>2800</v>
      </c>
      <c r="D25" s="18">
        <v>2778</v>
      </c>
      <c r="E25" s="29">
        <v>0</v>
      </c>
      <c r="F25" s="29">
        <f>D25/G25</f>
        <v>0.94877049180327866</v>
      </c>
      <c r="G25" s="18">
        <v>2928</v>
      </c>
    </row>
    <row r="26" spans="1:7" ht="18.75">
      <c r="A26" s="3"/>
      <c r="B26" s="3"/>
      <c r="C26" s="3"/>
      <c r="D26" s="20"/>
      <c r="E26" s="20"/>
      <c r="F26" s="20"/>
    </row>
    <row r="27" spans="1:7" ht="18.75">
      <c r="A27" s="3"/>
      <c r="B27" s="3"/>
      <c r="C27" s="3"/>
      <c r="D27" s="20"/>
      <c r="E27" s="20"/>
      <c r="F27" s="20"/>
    </row>
    <row r="45" ht="15.75" customHeight="1"/>
  </sheetData>
  <mergeCells count="9">
    <mergeCell ref="C1:F1"/>
    <mergeCell ref="A3:F3"/>
    <mergeCell ref="A6:A8"/>
    <mergeCell ref="B6:B8"/>
    <mergeCell ref="C6:C8"/>
    <mergeCell ref="D6:D8"/>
    <mergeCell ref="E6:F6"/>
    <mergeCell ref="E7:E8"/>
    <mergeCell ref="F7:F8"/>
  </mergeCells>
  <printOptions horizontalCentered="1"/>
  <pageMargins left="0.2" right="0.2" top="0.75" bottom="0.25" header="0.3" footer="0.3"/>
  <pageSetup paperSize="9" scale="9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59</vt:lpstr>
      <vt:lpstr>'Bieu 59'!Print_Area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2024-01-05T02:54:14Z</cp:lastPrinted>
  <dcterms:created xsi:type="dcterms:W3CDTF">2018-08-22T07:49:45Z</dcterms:created>
  <dcterms:modified xsi:type="dcterms:W3CDTF">2024-01-05T03:16:32Z</dcterms:modified>
</cp:coreProperties>
</file>