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M 2023\10. CONG KHAI 2023\6. CONG KHAI QUYET TOAN 2022\"/>
    </mc:Choice>
  </mc:AlternateContent>
  <bookViews>
    <workbookView xWindow="-120" yWindow="-120" windowWidth="15600" windowHeight="11760"/>
  </bookViews>
  <sheets>
    <sheet name="Sheet1" sheetId="1" r:id="rId1"/>
  </sheets>
  <definedNames>
    <definedName name="_xlnm.Print_Area" localSheetId="0">Sheet1!$A$1:$R$32</definedName>
    <definedName name="_xlnm.Print_Titles" localSheetId="0">Sheet1!$5:$8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M24" i="1" l="1"/>
  <c r="H24" i="1" s="1"/>
  <c r="J24" i="1"/>
  <c r="N24" i="1"/>
  <c r="K24" i="1"/>
  <c r="K9" i="1" s="1"/>
  <c r="J23" i="1"/>
  <c r="I23" i="1" s="1"/>
  <c r="J22" i="1"/>
  <c r="I22" i="1" s="1"/>
  <c r="M21" i="1"/>
  <c r="I21" i="1" s="1"/>
  <c r="M19" i="1"/>
  <c r="I19" i="1" s="1"/>
  <c r="M18" i="1"/>
  <c r="I18" i="1" s="1"/>
  <c r="N17" i="1"/>
  <c r="M17" i="1" s="1"/>
  <c r="M16" i="1"/>
  <c r="I16" i="1" s="1"/>
  <c r="H16" i="1"/>
  <c r="F16" i="1"/>
  <c r="M15" i="1"/>
  <c r="I15" i="1" s="1"/>
  <c r="H15" i="1"/>
  <c r="F15" i="1"/>
  <c r="M14" i="1"/>
  <c r="I14" i="1" s="1"/>
  <c r="H14" i="1"/>
  <c r="F14" i="1"/>
  <c r="N13" i="1"/>
  <c r="M13" i="1" s="1"/>
  <c r="M12" i="1"/>
  <c r="I12" i="1"/>
  <c r="H12" i="1"/>
  <c r="F12" i="1" s="1"/>
  <c r="N11" i="1"/>
  <c r="M11" i="1"/>
  <c r="H11" i="1" s="1"/>
  <c r="J11" i="1"/>
  <c r="I11" i="1" s="1"/>
  <c r="K10" i="1"/>
  <c r="J10" i="1"/>
  <c r="I24" i="1" l="1"/>
  <c r="H17" i="1"/>
  <c r="F17" i="1" s="1"/>
  <c r="I17" i="1"/>
  <c r="J9" i="1"/>
  <c r="I13" i="1"/>
  <c r="I10" i="1" s="1"/>
  <c r="H13" i="1"/>
  <c r="F13" i="1" s="1"/>
  <c r="G11" i="1"/>
  <c r="M10" i="1"/>
  <c r="M9" i="1" s="1"/>
  <c r="H18" i="1"/>
  <c r="F18" i="1" s="1"/>
  <c r="H19" i="1"/>
  <c r="F19" i="1" s="1"/>
  <c r="H21" i="1"/>
  <c r="F21" i="1" s="1"/>
  <c r="G22" i="1"/>
  <c r="F22" i="1" s="1"/>
  <c r="G23" i="1"/>
  <c r="F23" i="1" s="1"/>
  <c r="N10" i="1"/>
  <c r="N9" i="1" s="1"/>
  <c r="G10" i="1" l="1"/>
  <c r="F11" i="1"/>
  <c r="F10" i="1" s="1"/>
  <c r="F9" i="1" s="1"/>
  <c r="H10" i="1"/>
  <c r="H9" i="1" s="1"/>
  <c r="I9" i="1"/>
  <c r="G9" i="1" l="1"/>
</calcChain>
</file>

<file path=xl/sharedStrings.xml><?xml version="1.0" encoding="utf-8"?>
<sst xmlns="http://schemas.openxmlformats.org/spreadsheetml/2006/main" count="59" uniqueCount="44">
  <si>
    <t>STT</t>
  </si>
  <si>
    <t>I</t>
  </si>
  <si>
    <t>II</t>
  </si>
  <si>
    <t>Tổng số</t>
  </si>
  <si>
    <t>Trong đó</t>
  </si>
  <si>
    <t>Đầu tư phát triển</t>
  </si>
  <si>
    <t>Kinh phí sự nghiệp</t>
  </si>
  <si>
    <t>Vốn trong nước</t>
  </si>
  <si>
    <t>Vốn ngoài nước</t>
  </si>
  <si>
    <t>Ngân sách cấp tỉnh</t>
  </si>
  <si>
    <t>Nội dung</t>
  </si>
  <si>
    <t>Dự toán</t>
  </si>
  <si>
    <t>Quyết toán</t>
  </si>
  <si>
    <t>So sánh (%)</t>
  </si>
  <si>
    <t>UBND TỈNH LAI CHÂU</t>
  </si>
  <si>
    <t>Chương trình mục tiêu quốc gia</t>
  </si>
  <si>
    <t>Ngân sách cấp huyện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</si>
  <si>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</si>
  <si>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</si>
  <si>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</si>
  <si>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</si>
  <si>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</si>
  <si>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</si>
  <si>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</si>
  <si>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</si>
  <si>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Đơn vị: Đồng</t>
  </si>
  <si>
    <t>Biểu số 68/CK-NSNN</t>
  </si>
  <si>
    <t>QUYẾT TOÁN CHI CHƯƠNG TRÌNH MỤC TIÊU QUỐC GIA NGÂN SÁCH CẤP TỈNH VÀ NGÂN SÁCH HUYỆN NĂM 2022</t>
  </si>
  <si>
    <t>Biểu 61</t>
  </si>
  <si>
    <t>Sở Lao động thương binh và Xã hội</t>
  </si>
  <si>
    <t>Sở Công thương</t>
  </si>
  <si>
    <t>Sở Nông nghiệp và Phát triển nông thôn</t>
  </si>
  <si>
    <t>Sở Tư pháp</t>
  </si>
  <si>
    <t>Sở Giáo dục và Đào tạo</t>
  </si>
  <si>
    <t>Sở Y tế</t>
  </si>
  <si>
    <t>Sở Thông tin và Truyền thông</t>
  </si>
  <si>
    <t>Ban Dân tộc</t>
  </si>
  <si>
    <t>Hội Nông dân tỉnh</t>
  </si>
  <si>
    <t>Trường Cao đẳng cộng đồng</t>
  </si>
  <si>
    <t>Liên minh hợp tác xã</t>
  </si>
  <si>
    <t xml:space="preserve">Ban QLDA đầu tư xây dựng các công trình DD&amp;CN </t>
  </si>
  <si>
    <t xml:space="preserve">Ban QLDA đầu tư xây dựng các công trình NN&amp;PTNT </t>
  </si>
  <si>
    <t>TỔNG CỘNG</t>
  </si>
  <si>
    <t>(Kèm theo Quyết định số:        /QĐ-UBND ngày         /       /2024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</si>
</sst>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#;\-#,###;&quot;&quot;;_(@_)"/>
  </numFmts>
  <fonts count="22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8" fillId="0" borderId="0"/>
    <xf numFmtId="0" fontId="21" fillId="0" borderId="0"/>
  </cellStyleXfs>
  <cellXfs count="43">
    <xf numFmtId="0" fontId="0" fillId="0" borderId="0" xfId="0"/>
    <xf numFmtId="0" fontId="11" fillId="0" borderId="0" xfId="0" applyFont="1" applyFill="1" applyAlignment="1">
      <alignment vertical="center"/>
    </xf>
    <xf numFmtId="0" fontId="12" fillId="0" borderId="0" xfId="4" applyFont="1" applyFill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12" fillId="0" borderId="0" xfId="4" applyFont="1" applyFill="1" applyAlignment="1">
      <alignment vertical="center"/>
    </xf>
    <xf numFmtId="0" fontId="11" fillId="0" borderId="0" xfId="4" applyFont="1" applyFill="1" applyAlignment="1">
      <alignment horizontal="centerContinuous" vertical="center"/>
    </xf>
    <xf numFmtId="0" fontId="14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left" vertical="center"/>
    </xf>
    <xf numFmtId="0" fontId="17" fillId="0" borderId="0" xfId="4" applyFont="1" applyFill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11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9" fontId="19" fillId="0" borderId="1" xfId="0" applyNumberFormat="1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justify" vertical="center" wrapText="1"/>
    </xf>
    <xf numFmtId="3" fontId="19" fillId="2" borderId="2" xfId="0" applyNumberFormat="1" applyFont="1" applyFill="1" applyBorder="1" applyAlignment="1">
      <alignment vertical="center"/>
    </xf>
    <xf numFmtId="9" fontId="1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3" fontId="20" fillId="2" borderId="2" xfId="11" applyNumberFormat="1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horizontal="justify" vertical="center" wrapText="1"/>
    </xf>
    <xf numFmtId="0" fontId="9" fillId="2" borderId="2" xfId="1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0" borderId="2" xfId="12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9" fontId="19" fillId="0" borderId="2" xfId="0" applyNumberFormat="1" applyFont="1" applyBorder="1" applyAlignment="1">
      <alignment vertical="center"/>
    </xf>
    <xf numFmtId="0" fontId="9" fillId="0" borderId="3" xfId="12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9" fontId="19" fillId="0" borderId="3" xfId="0" applyNumberFormat="1" applyFont="1" applyBorder="1" applyAlignment="1">
      <alignment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</cellXfs>
  <cellStyles count="13">
    <cellStyle name="Comma 2" xfId="1"/>
    <cellStyle name="Currency 2" xfId="2"/>
    <cellStyle name="HAI" xfId="3"/>
    <cellStyle name="Ledger 17 x 11 in 3" xfId="11"/>
    <cellStyle name="Normal" xfId="0" builtinId="0"/>
    <cellStyle name="Normal 2" xfId="4"/>
    <cellStyle name="Normal 2 10" xfId="12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workbookViewId="0">
      <selection activeCell="A3" sqref="A3:R3"/>
    </sheetView>
  </sheetViews>
  <sheetFormatPr defaultColWidth="12.85546875" defaultRowHeight="15.75" x14ac:dyDescent="0.25"/>
  <cols>
    <col min="1" max="1" width="4.140625" style="4" customWidth="1"/>
    <col min="2" max="2" width="21.28515625" style="4" customWidth="1"/>
    <col min="3" max="5" width="6.140625" style="4" customWidth="1"/>
    <col min="6" max="6" width="14.140625" style="4" customWidth="1"/>
    <col min="7" max="7" width="14" style="4" customWidth="1"/>
    <col min="8" max="8" width="13.5703125" style="4" customWidth="1"/>
    <col min="9" max="10" width="14.28515625" style="4" customWidth="1"/>
    <col min="11" max="11" width="14" style="4" customWidth="1"/>
    <col min="12" max="12" width="7" style="4" customWidth="1"/>
    <col min="13" max="13" width="13.5703125" style="4" customWidth="1"/>
    <col min="14" max="14" width="13.7109375" style="4" customWidth="1"/>
    <col min="15" max="15" width="6.7109375" style="4" customWidth="1"/>
    <col min="16" max="17" width="6" style="4" customWidth="1"/>
    <col min="18" max="18" width="6.7109375" style="4" customWidth="1"/>
    <col min="19" max="16384" width="12.85546875" style="4"/>
  </cols>
  <sheetData>
    <row r="1" spans="1:20" ht="21" customHeight="1" x14ac:dyDescent="0.25">
      <c r="A1" s="1" t="s">
        <v>14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8" t="s">
        <v>26</v>
      </c>
      <c r="N1" s="38"/>
      <c r="O1" s="38"/>
      <c r="P1" s="38"/>
      <c r="Q1" s="38"/>
      <c r="R1" s="38"/>
      <c r="T1" s="4" t="s">
        <v>28</v>
      </c>
    </row>
    <row r="2" spans="1:20" ht="21" customHeight="1" x14ac:dyDescent="0.25">
      <c r="A2" s="5" t="s">
        <v>27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</row>
    <row r="3" spans="1:20" ht="21" customHeight="1" x14ac:dyDescent="0.25">
      <c r="A3" s="39" t="s">
        <v>43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0" ht="19.5" customHeight="1" x14ac:dyDescent="0.25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9"/>
      <c r="M4" s="40"/>
      <c r="N4" s="40"/>
      <c r="O4" s="40"/>
      <c r="P4" s="40" t="s">
        <v>25</v>
      </c>
      <c r="Q4" s="40"/>
      <c r="R4" s="40"/>
    </row>
    <row r="5" spans="1:20" s="12" customFormat="1" ht="19.5" customHeight="1" x14ac:dyDescent="0.25">
      <c r="A5" s="37" t="s">
        <v>0</v>
      </c>
      <c r="B5" s="41" t="s">
        <v>10</v>
      </c>
      <c r="C5" s="41" t="s">
        <v>11</v>
      </c>
      <c r="D5" s="41"/>
      <c r="E5" s="41"/>
      <c r="F5" s="41" t="s">
        <v>12</v>
      </c>
      <c r="G5" s="41"/>
      <c r="H5" s="41"/>
      <c r="I5" s="41"/>
      <c r="J5" s="41"/>
      <c r="K5" s="41"/>
      <c r="L5" s="41"/>
      <c r="M5" s="41"/>
      <c r="N5" s="41"/>
      <c r="O5" s="41"/>
      <c r="P5" s="41" t="s">
        <v>13</v>
      </c>
      <c r="Q5" s="41"/>
      <c r="R5" s="41"/>
    </row>
    <row r="6" spans="1:20" s="12" customFormat="1" ht="22.15" customHeight="1" x14ac:dyDescent="0.25">
      <c r="A6" s="37"/>
      <c r="B6" s="41"/>
      <c r="C6" s="37" t="s">
        <v>3</v>
      </c>
      <c r="D6" s="37" t="s">
        <v>4</v>
      </c>
      <c r="E6" s="37"/>
      <c r="F6" s="37" t="s">
        <v>3</v>
      </c>
      <c r="G6" s="37" t="s">
        <v>4</v>
      </c>
      <c r="H6" s="37"/>
      <c r="I6" s="41" t="s">
        <v>15</v>
      </c>
      <c r="J6" s="42"/>
      <c r="K6" s="42"/>
      <c r="L6" s="42"/>
      <c r="M6" s="42"/>
      <c r="N6" s="42"/>
      <c r="O6" s="42"/>
      <c r="P6" s="37" t="s">
        <v>3</v>
      </c>
      <c r="Q6" s="37" t="s">
        <v>4</v>
      </c>
      <c r="R6" s="37"/>
    </row>
    <row r="7" spans="1:20" s="12" customFormat="1" ht="22.15" customHeight="1" x14ac:dyDescent="0.25">
      <c r="A7" s="37"/>
      <c r="B7" s="41"/>
      <c r="C7" s="37"/>
      <c r="D7" s="36" t="s">
        <v>5</v>
      </c>
      <c r="E7" s="36" t="s">
        <v>6</v>
      </c>
      <c r="F7" s="37"/>
      <c r="G7" s="36" t="s">
        <v>5</v>
      </c>
      <c r="H7" s="36" t="s">
        <v>6</v>
      </c>
      <c r="I7" s="37" t="s">
        <v>3</v>
      </c>
      <c r="J7" s="36" t="s">
        <v>5</v>
      </c>
      <c r="K7" s="36"/>
      <c r="L7" s="36"/>
      <c r="M7" s="36" t="s">
        <v>6</v>
      </c>
      <c r="N7" s="36"/>
      <c r="O7" s="36"/>
      <c r="P7" s="37"/>
      <c r="Q7" s="36" t="s">
        <v>5</v>
      </c>
      <c r="R7" s="36" t="s">
        <v>6</v>
      </c>
    </row>
    <row r="8" spans="1:20" s="12" customFormat="1" ht="50.45" customHeight="1" x14ac:dyDescent="0.25">
      <c r="A8" s="37"/>
      <c r="B8" s="41"/>
      <c r="C8" s="37"/>
      <c r="D8" s="36"/>
      <c r="E8" s="36"/>
      <c r="F8" s="37"/>
      <c r="G8" s="36"/>
      <c r="H8" s="36"/>
      <c r="I8" s="37"/>
      <c r="J8" s="35" t="s">
        <v>3</v>
      </c>
      <c r="K8" s="35" t="s">
        <v>7</v>
      </c>
      <c r="L8" s="35" t="s">
        <v>8</v>
      </c>
      <c r="M8" s="35" t="s">
        <v>3</v>
      </c>
      <c r="N8" s="35" t="s">
        <v>7</v>
      </c>
      <c r="O8" s="35" t="s">
        <v>8</v>
      </c>
      <c r="P8" s="37"/>
      <c r="Q8" s="36"/>
      <c r="R8" s="36"/>
    </row>
    <row r="9" spans="1:20" s="14" customFormat="1" ht="27" customHeight="1" x14ac:dyDescent="0.25">
      <c r="A9" s="15"/>
      <c r="B9" s="15" t="s">
        <v>42</v>
      </c>
      <c r="C9" s="16"/>
      <c r="D9" s="16"/>
      <c r="E9" s="16"/>
      <c r="F9" s="16">
        <f t="shared" ref="F9:K9" si="0">F10+F24</f>
        <v>523167175072</v>
      </c>
      <c r="G9" s="16">
        <f t="shared" si="0"/>
        <v>431884405369</v>
      </c>
      <c r="H9" s="16">
        <f t="shared" si="0"/>
        <v>91282769703</v>
      </c>
      <c r="I9" s="16">
        <f t="shared" si="0"/>
        <v>523167175072</v>
      </c>
      <c r="J9" s="16">
        <f t="shared" si="0"/>
        <v>431884405369</v>
      </c>
      <c r="K9" s="16">
        <f t="shared" si="0"/>
        <v>431884405369</v>
      </c>
      <c r="L9" s="16"/>
      <c r="M9" s="16">
        <f>M10+M24</f>
        <v>91282769703</v>
      </c>
      <c r="N9" s="16">
        <f>N10+N24</f>
        <v>91282769703</v>
      </c>
      <c r="O9" s="16"/>
      <c r="P9" s="17"/>
      <c r="Q9" s="17"/>
      <c r="R9" s="17"/>
    </row>
    <row r="10" spans="1:20" s="14" customFormat="1" ht="22.9" customHeight="1" x14ac:dyDescent="0.25">
      <c r="A10" s="18" t="s">
        <v>1</v>
      </c>
      <c r="B10" s="19" t="s">
        <v>9</v>
      </c>
      <c r="C10" s="20"/>
      <c r="D10" s="20"/>
      <c r="E10" s="20"/>
      <c r="F10" s="20">
        <f t="shared" ref="F10:J10" si="1">SUM(F11:F23)</f>
        <v>43567931184</v>
      </c>
      <c r="G10" s="20">
        <f>SUM(G11:G23)</f>
        <v>29789104000</v>
      </c>
      <c r="H10" s="20">
        <f t="shared" si="1"/>
        <v>13778827184</v>
      </c>
      <c r="I10" s="20">
        <f t="shared" si="1"/>
        <v>43567931184</v>
      </c>
      <c r="J10" s="20">
        <f t="shared" si="1"/>
        <v>29789104000</v>
      </c>
      <c r="K10" s="20">
        <f>SUM(K11:K23)</f>
        <v>29789104000</v>
      </c>
      <c r="L10" s="20"/>
      <c r="M10" s="20">
        <f t="shared" ref="M10:N10" si="2">SUM(M11:M23)</f>
        <v>13778827184</v>
      </c>
      <c r="N10" s="20">
        <f t="shared" si="2"/>
        <v>13778827184</v>
      </c>
      <c r="O10" s="20"/>
      <c r="P10" s="21"/>
      <c r="Q10" s="21"/>
      <c r="R10" s="21"/>
    </row>
    <row r="11" spans="1:20" s="13" customFormat="1" ht="40.5" customHeight="1" x14ac:dyDescent="0.25">
      <c r="A11" s="22">
        <v>1</v>
      </c>
      <c r="B11" s="23" t="s">
        <v>29</v>
      </c>
      <c r="C11" s="24"/>
      <c r="D11" s="24"/>
      <c r="E11" s="24"/>
      <c r="F11" s="24">
        <f t="shared" ref="F11:F23" si="3">G11+H11</f>
        <v>3951497336</v>
      </c>
      <c r="G11" s="24">
        <f t="shared" ref="G11" si="4">J11</f>
        <v>697634000</v>
      </c>
      <c r="H11" s="24">
        <f t="shared" ref="H11:H21" si="5">M11</f>
        <v>3253863336</v>
      </c>
      <c r="I11" s="24">
        <f t="shared" ref="I11:I24" si="6">J11+M11</f>
        <v>3951497336</v>
      </c>
      <c r="J11" s="24">
        <f t="shared" ref="J11" si="7">K11+L11</f>
        <v>697634000</v>
      </c>
      <c r="K11" s="24">
        <v>697634000</v>
      </c>
      <c r="L11" s="24"/>
      <c r="M11" s="24">
        <f t="shared" ref="M11:M21" si="8">N11+O11</f>
        <v>3253863336</v>
      </c>
      <c r="N11" s="24">
        <f>1703806500+1550056836</f>
        <v>3253863336</v>
      </c>
      <c r="O11" s="24"/>
      <c r="P11" s="25"/>
      <c r="Q11" s="25"/>
      <c r="R11" s="25"/>
    </row>
    <row r="12" spans="1:20" s="14" customFormat="1" ht="25.15" customHeight="1" x14ac:dyDescent="0.25">
      <c r="A12" s="22">
        <v>2</v>
      </c>
      <c r="B12" s="23" t="s">
        <v>30</v>
      </c>
      <c r="C12" s="24"/>
      <c r="D12" s="24"/>
      <c r="E12" s="24"/>
      <c r="F12" s="24">
        <f t="shared" si="3"/>
        <v>116824000</v>
      </c>
      <c r="G12" s="24"/>
      <c r="H12" s="24">
        <f t="shared" si="5"/>
        <v>116824000</v>
      </c>
      <c r="I12" s="24">
        <f t="shared" si="6"/>
        <v>116824000</v>
      </c>
      <c r="J12" s="24"/>
      <c r="K12" s="24"/>
      <c r="L12" s="24"/>
      <c r="M12" s="24">
        <f t="shared" si="8"/>
        <v>116824000</v>
      </c>
      <c r="N12" s="24">
        <v>116824000</v>
      </c>
      <c r="O12" s="24"/>
      <c r="P12" s="25"/>
      <c r="Q12" s="25"/>
      <c r="R12" s="25"/>
    </row>
    <row r="13" spans="1:20" s="13" customFormat="1" ht="40.5" customHeight="1" x14ac:dyDescent="0.25">
      <c r="A13" s="22">
        <v>3</v>
      </c>
      <c r="B13" s="23" t="s">
        <v>31</v>
      </c>
      <c r="C13" s="24"/>
      <c r="D13" s="24"/>
      <c r="E13" s="24"/>
      <c r="F13" s="24">
        <f t="shared" si="3"/>
        <v>1988718257</v>
      </c>
      <c r="G13" s="24"/>
      <c r="H13" s="24">
        <f t="shared" si="5"/>
        <v>1988718257</v>
      </c>
      <c r="I13" s="24">
        <f t="shared" si="6"/>
        <v>1988718257</v>
      </c>
      <c r="J13" s="24"/>
      <c r="K13" s="24"/>
      <c r="L13" s="24"/>
      <c r="M13" s="24">
        <f t="shared" si="8"/>
        <v>1988718257</v>
      </c>
      <c r="N13" s="24">
        <f>1988718257</f>
        <v>1988718257</v>
      </c>
      <c r="O13" s="24"/>
      <c r="P13" s="25"/>
      <c r="Q13" s="25"/>
      <c r="R13" s="25"/>
    </row>
    <row r="14" spans="1:20" s="13" customFormat="1" ht="22.15" customHeight="1" x14ac:dyDescent="0.25">
      <c r="A14" s="22">
        <v>4</v>
      </c>
      <c r="B14" s="23" t="s">
        <v>32</v>
      </c>
      <c r="C14" s="24"/>
      <c r="D14" s="24"/>
      <c r="E14" s="24"/>
      <c r="F14" s="24">
        <f t="shared" si="3"/>
        <v>685999844</v>
      </c>
      <c r="G14" s="24"/>
      <c r="H14" s="24">
        <f t="shared" si="5"/>
        <v>685999844</v>
      </c>
      <c r="I14" s="24">
        <f t="shared" si="6"/>
        <v>685999844</v>
      </c>
      <c r="J14" s="24"/>
      <c r="K14" s="24"/>
      <c r="L14" s="24"/>
      <c r="M14" s="24">
        <f t="shared" si="8"/>
        <v>685999844</v>
      </c>
      <c r="N14" s="24">
        <v>685999844</v>
      </c>
      <c r="O14" s="24"/>
      <c r="P14" s="25"/>
      <c r="Q14" s="25"/>
      <c r="R14" s="25"/>
    </row>
    <row r="15" spans="1:20" s="13" customFormat="1" ht="40.5" customHeight="1" x14ac:dyDescent="0.25">
      <c r="A15" s="22">
        <v>5</v>
      </c>
      <c r="B15" s="23" t="s">
        <v>33</v>
      </c>
      <c r="C15" s="24"/>
      <c r="D15" s="24"/>
      <c r="E15" s="24"/>
      <c r="F15" s="24">
        <f t="shared" si="3"/>
        <v>1081076000</v>
      </c>
      <c r="G15" s="24"/>
      <c r="H15" s="24">
        <f t="shared" si="5"/>
        <v>1081076000</v>
      </c>
      <c r="I15" s="24">
        <f t="shared" si="6"/>
        <v>1081076000</v>
      </c>
      <c r="J15" s="24"/>
      <c r="K15" s="24"/>
      <c r="L15" s="24"/>
      <c r="M15" s="24">
        <f t="shared" si="8"/>
        <v>1081076000</v>
      </c>
      <c r="N15" s="24">
        <v>1081076000</v>
      </c>
      <c r="O15" s="24"/>
      <c r="P15" s="25"/>
      <c r="Q15" s="25"/>
      <c r="R15" s="25"/>
    </row>
    <row r="16" spans="1:20" s="13" customFormat="1" ht="22.9" customHeight="1" x14ac:dyDescent="0.25">
      <c r="A16" s="22">
        <v>6</v>
      </c>
      <c r="B16" s="23" t="s">
        <v>34</v>
      </c>
      <c r="C16" s="24"/>
      <c r="D16" s="24"/>
      <c r="E16" s="24"/>
      <c r="F16" s="24">
        <f t="shared" si="3"/>
        <v>2126484606</v>
      </c>
      <c r="G16" s="24"/>
      <c r="H16" s="24">
        <f t="shared" si="5"/>
        <v>2126484606</v>
      </c>
      <c r="I16" s="24">
        <f t="shared" si="6"/>
        <v>2126484606</v>
      </c>
      <c r="J16" s="24"/>
      <c r="K16" s="24"/>
      <c r="L16" s="24"/>
      <c r="M16" s="24">
        <f t="shared" si="8"/>
        <v>2126484606</v>
      </c>
      <c r="N16" s="24">
        <v>2126484606</v>
      </c>
      <c r="O16" s="24"/>
      <c r="P16" s="25"/>
      <c r="Q16" s="25"/>
      <c r="R16" s="25"/>
    </row>
    <row r="17" spans="1:18" s="13" customFormat="1" ht="40.5" customHeight="1" x14ac:dyDescent="0.25">
      <c r="A17" s="22">
        <v>7</v>
      </c>
      <c r="B17" s="23" t="s">
        <v>35</v>
      </c>
      <c r="C17" s="24"/>
      <c r="D17" s="24"/>
      <c r="E17" s="24"/>
      <c r="F17" s="24">
        <f t="shared" si="3"/>
        <v>1002656446</v>
      </c>
      <c r="G17" s="24"/>
      <c r="H17" s="24">
        <f t="shared" si="5"/>
        <v>1002656446</v>
      </c>
      <c r="I17" s="24">
        <f t="shared" si="6"/>
        <v>1002656446</v>
      </c>
      <c r="J17" s="24"/>
      <c r="K17" s="24"/>
      <c r="L17" s="24"/>
      <c r="M17" s="24">
        <f t="shared" si="8"/>
        <v>1002656446</v>
      </c>
      <c r="N17" s="24">
        <f>482886382+519770064</f>
        <v>1002656446</v>
      </c>
      <c r="O17" s="24"/>
      <c r="P17" s="25"/>
      <c r="Q17" s="25"/>
      <c r="R17" s="25"/>
    </row>
    <row r="18" spans="1:18" s="13" customFormat="1" ht="27" customHeight="1" x14ac:dyDescent="0.25">
      <c r="A18" s="22">
        <v>8</v>
      </c>
      <c r="B18" s="23" t="s">
        <v>36</v>
      </c>
      <c r="C18" s="24"/>
      <c r="D18" s="24"/>
      <c r="E18" s="24"/>
      <c r="F18" s="24">
        <f t="shared" si="3"/>
        <v>3161714695</v>
      </c>
      <c r="G18" s="24"/>
      <c r="H18" s="24">
        <f t="shared" si="5"/>
        <v>3161714695</v>
      </c>
      <c r="I18" s="24">
        <f t="shared" si="6"/>
        <v>3161714695</v>
      </c>
      <c r="J18" s="24"/>
      <c r="K18" s="24"/>
      <c r="L18" s="24"/>
      <c r="M18" s="24">
        <f t="shared" si="8"/>
        <v>3161714695</v>
      </c>
      <c r="N18" s="24">
        <v>3161714695</v>
      </c>
      <c r="O18" s="24"/>
      <c r="P18" s="25"/>
      <c r="Q18" s="25"/>
      <c r="R18" s="25"/>
    </row>
    <row r="19" spans="1:18" s="13" customFormat="1" ht="27" customHeight="1" x14ac:dyDescent="0.25">
      <c r="A19" s="22">
        <v>9</v>
      </c>
      <c r="B19" s="23" t="s">
        <v>37</v>
      </c>
      <c r="C19" s="24"/>
      <c r="D19" s="24"/>
      <c r="E19" s="24"/>
      <c r="F19" s="24">
        <f t="shared" si="3"/>
        <v>265490000</v>
      </c>
      <c r="G19" s="24"/>
      <c r="H19" s="24">
        <f t="shared" si="5"/>
        <v>265490000</v>
      </c>
      <c r="I19" s="24">
        <f t="shared" si="6"/>
        <v>265490000</v>
      </c>
      <c r="J19" s="24"/>
      <c r="K19" s="24"/>
      <c r="L19" s="24"/>
      <c r="M19" s="24">
        <f t="shared" si="8"/>
        <v>265490000</v>
      </c>
      <c r="N19" s="24">
        <v>265490000</v>
      </c>
      <c r="O19" s="24"/>
      <c r="P19" s="25"/>
      <c r="Q19" s="25"/>
      <c r="R19" s="25"/>
    </row>
    <row r="20" spans="1:18" s="13" customFormat="1" ht="24" hidden="1" customHeight="1" x14ac:dyDescent="0.25">
      <c r="A20" s="22">
        <v>10</v>
      </c>
      <c r="B20" s="23" t="s">
        <v>38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</row>
    <row r="21" spans="1:18" x14ac:dyDescent="0.25">
      <c r="A21" s="22">
        <v>11</v>
      </c>
      <c r="B21" s="23" t="s">
        <v>39</v>
      </c>
      <c r="C21" s="24"/>
      <c r="D21" s="24"/>
      <c r="E21" s="24"/>
      <c r="F21" s="24">
        <f t="shared" si="3"/>
        <v>96000000</v>
      </c>
      <c r="G21" s="24"/>
      <c r="H21" s="24">
        <f t="shared" si="5"/>
        <v>96000000</v>
      </c>
      <c r="I21" s="24">
        <f t="shared" si="6"/>
        <v>96000000</v>
      </c>
      <c r="J21" s="24"/>
      <c r="K21" s="24"/>
      <c r="L21" s="24"/>
      <c r="M21" s="24">
        <f t="shared" si="8"/>
        <v>96000000</v>
      </c>
      <c r="N21" s="24">
        <v>96000000</v>
      </c>
      <c r="O21" s="24"/>
      <c r="P21" s="25"/>
      <c r="Q21" s="25"/>
      <c r="R21" s="25"/>
    </row>
    <row r="22" spans="1:18" ht="38.25" x14ac:dyDescent="0.25">
      <c r="A22" s="22">
        <v>12</v>
      </c>
      <c r="B22" s="23" t="s">
        <v>40</v>
      </c>
      <c r="C22" s="24"/>
      <c r="D22" s="24"/>
      <c r="E22" s="24"/>
      <c r="F22" s="24">
        <f t="shared" si="3"/>
        <v>12480704000</v>
      </c>
      <c r="G22" s="24">
        <f t="shared" ref="G22:G23" si="9">J22</f>
        <v>12480704000</v>
      </c>
      <c r="H22" s="24"/>
      <c r="I22" s="24">
        <f t="shared" si="6"/>
        <v>12480704000</v>
      </c>
      <c r="J22" s="24">
        <f t="shared" ref="J22:J23" si="10">K22+L22</f>
        <v>12480704000</v>
      </c>
      <c r="K22" s="24">
        <v>12480704000</v>
      </c>
      <c r="L22" s="24"/>
      <c r="M22" s="24"/>
      <c r="N22" s="24"/>
      <c r="O22" s="24"/>
      <c r="P22" s="25"/>
      <c r="Q22" s="25"/>
      <c r="R22" s="25"/>
    </row>
    <row r="23" spans="1:18" ht="38.25" x14ac:dyDescent="0.25">
      <c r="A23" s="22">
        <v>13</v>
      </c>
      <c r="B23" s="23" t="s">
        <v>41</v>
      </c>
      <c r="C23" s="24"/>
      <c r="D23" s="24"/>
      <c r="E23" s="24"/>
      <c r="F23" s="24">
        <f t="shared" si="3"/>
        <v>16610766000</v>
      </c>
      <c r="G23" s="24">
        <f t="shared" si="9"/>
        <v>16610766000</v>
      </c>
      <c r="H23" s="24"/>
      <c r="I23" s="24">
        <f t="shared" si="6"/>
        <v>16610766000</v>
      </c>
      <c r="J23" s="24">
        <f t="shared" si="10"/>
        <v>16610766000</v>
      </c>
      <c r="K23" s="24">
        <v>16610766000</v>
      </c>
      <c r="L23" s="24"/>
      <c r="M23" s="24"/>
      <c r="N23" s="24"/>
      <c r="O23" s="24"/>
      <c r="P23" s="25"/>
      <c r="Q23" s="25"/>
      <c r="R23" s="25"/>
    </row>
    <row r="24" spans="1:18" ht="27" customHeight="1" x14ac:dyDescent="0.25">
      <c r="A24" s="18" t="s">
        <v>2</v>
      </c>
      <c r="B24" s="26" t="s">
        <v>16</v>
      </c>
      <c r="C24" s="20"/>
      <c r="D24" s="20"/>
      <c r="E24" s="20"/>
      <c r="F24" s="20">
        <f>G24+H24</f>
        <v>479599243888</v>
      </c>
      <c r="G24" s="20">
        <f>J24</f>
        <v>402095301369</v>
      </c>
      <c r="H24" s="20">
        <f t="shared" ref="H24" si="11">M24</f>
        <v>77503942519</v>
      </c>
      <c r="I24" s="20">
        <f t="shared" si="6"/>
        <v>479599243888</v>
      </c>
      <c r="J24" s="20">
        <f>SUM(J25:J32)</f>
        <v>402095301369</v>
      </c>
      <c r="K24" s="20">
        <f>SUM(K25:K32)</f>
        <v>402095301369</v>
      </c>
      <c r="L24" s="20"/>
      <c r="M24" s="20">
        <f>SUM(M25:M32)</f>
        <v>77503942519</v>
      </c>
      <c r="N24" s="20">
        <f>SUM(N25:N32)</f>
        <v>77503942519</v>
      </c>
      <c r="O24" s="20"/>
      <c r="P24" s="21"/>
      <c r="Q24" s="21"/>
      <c r="R24" s="21"/>
    </row>
    <row r="25" spans="1:18" ht="27" customHeight="1" x14ac:dyDescent="0.25">
      <c r="A25" s="27">
        <v>1</v>
      </c>
      <c r="B25" s="28" t="s">
        <v>17</v>
      </c>
      <c r="C25" s="24"/>
      <c r="D25" s="24"/>
      <c r="E25" s="24"/>
      <c r="F25" s="24">
        <v>52527553168</v>
      </c>
      <c r="G25" s="24">
        <v>42080071854</v>
      </c>
      <c r="H25" s="24">
        <v>10447481314</v>
      </c>
      <c r="I25" s="24">
        <v>52527553168</v>
      </c>
      <c r="J25" s="24">
        <v>42080071854</v>
      </c>
      <c r="K25" s="24">
        <v>42080071854</v>
      </c>
      <c r="L25" s="24"/>
      <c r="M25" s="24">
        <v>10447481314</v>
      </c>
      <c r="N25" s="24">
        <v>10447481314</v>
      </c>
      <c r="O25" s="24"/>
      <c r="P25" s="21"/>
      <c r="Q25" s="21"/>
      <c r="R25" s="21"/>
    </row>
    <row r="26" spans="1:18" ht="27" customHeight="1" x14ac:dyDescent="0.25">
      <c r="A26" s="29">
        <v>2</v>
      </c>
      <c r="B26" s="30" t="s">
        <v>18</v>
      </c>
      <c r="C26" s="10"/>
      <c r="D26" s="10"/>
      <c r="E26" s="10"/>
      <c r="F26" s="10">
        <v>81540183484</v>
      </c>
      <c r="G26" s="10">
        <v>71458644225</v>
      </c>
      <c r="H26" s="10">
        <v>10081539259</v>
      </c>
      <c r="I26" s="10">
        <v>81540183484</v>
      </c>
      <c r="J26" s="10">
        <v>71458644225</v>
      </c>
      <c r="K26" s="10">
        <v>71458644225</v>
      </c>
      <c r="L26" s="10"/>
      <c r="M26" s="10">
        <v>10081539259</v>
      </c>
      <c r="N26" s="10">
        <v>10081539259</v>
      </c>
      <c r="O26" s="10"/>
      <c r="P26" s="31"/>
      <c r="Q26" s="31"/>
      <c r="R26" s="31"/>
    </row>
    <row r="27" spans="1:18" ht="27" customHeight="1" x14ac:dyDescent="0.25">
      <c r="A27" s="29">
        <v>3</v>
      </c>
      <c r="B27" s="30" t="s">
        <v>19</v>
      </c>
      <c r="C27" s="10"/>
      <c r="D27" s="10"/>
      <c r="E27" s="10"/>
      <c r="F27" s="10">
        <v>116474898580</v>
      </c>
      <c r="G27" s="10">
        <v>103208939087</v>
      </c>
      <c r="H27" s="10">
        <v>13265959493</v>
      </c>
      <c r="I27" s="10">
        <v>116474898580</v>
      </c>
      <c r="J27" s="10">
        <v>103208939087</v>
      </c>
      <c r="K27" s="10">
        <v>103208939087</v>
      </c>
      <c r="L27" s="10"/>
      <c r="M27" s="10">
        <v>13265959493</v>
      </c>
      <c r="N27" s="10">
        <v>13265959493</v>
      </c>
      <c r="O27" s="10"/>
      <c r="P27" s="31"/>
      <c r="Q27" s="31"/>
      <c r="R27" s="31"/>
    </row>
    <row r="28" spans="1:18" ht="27" customHeight="1" x14ac:dyDescent="0.25">
      <c r="A28" s="29">
        <v>4</v>
      </c>
      <c r="B28" s="30" t="s">
        <v>20</v>
      </c>
      <c r="C28" s="10"/>
      <c r="D28" s="10"/>
      <c r="E28" s="10"/>
      <c r="F28" s="10">
        <v>64672063367</v>
      </c>
      <c r="G28" s="10">
        <v>50528501369</v>
      </c>
      <c r="H28" s="10">
        <v>14143561998</v>
      </c>
      <c r="I28" s="10"/>
      <c r="J28" s="10">
        <v>50528501369</v>
      </c>
      <c r="K28" s="10">
        <v>50528501369</v>
      </c>
      <c r="L28" s="10"/>
      <c r="M28" s="10">
        <v>14143561998</v>
      </c>
      <c r="N28" s="10">
        <v>14143561998</v>
      </c>
      <c r="O28" s="10"/>
      <c r="P28" s="31"/>
      <c r="Q28" s="31"/>
      <c r="R28" s="31"/>
    </row>
    <row r="29" spans="1:18" ht="27" customHeight="1" x14ac:dyDescent="0.25">
      <c r="A29" s="29">
        <v>5</v>
      </c>
      <c r="B29" s="30" t="s">
        <v>21</v>
      </c>
      <c r="C29" s="10"/>
      <c r="D29" s="10"/>
      <c r="E29" s="10"/>
      <c r="F29" s="10">
        <v>97713525493</v>
      </c>
      <c r="G29" s="10">
        <v>83501926000</v>
      </c>
      <c r="H29" s="10">
        <v>14211599493</v>
      </c>
      <c r="I29" s="10"/>
      <c r="J29" s="10">
        <v>83501926000</v>
      </c>
      <c r="K29" s="10">
        <v>83501926000</v>
      </c>
      <c r="L29" s="10"/>
      <c r="M29" s="10">
        <v>14211599493</v>
      </c>
      <c r="N29" s="10">
        <v>14211599493</v>
      </c>
      <c r="O29" s="10"/>
      <c r="P29" s="31"/>
      <c r="Q29" s="31"/>
      <c r="R29" s="31"/>
    </row>
    <row r="30" spans="1:18" ht="27" customHeight="1" x14ac:dyDescent="0.25">
      <c r="A30" s="29">
        <v>6</v>
      </c>
      <c r="B30" s="30" t="s">
        <v>22</v>
      </c>
      <c r="C30" s="10"/>
      <c r="D30" s="10"/>
      <c r="E30" s="10"/>
      <c r="F30" s="10">
        <v>42972018634</v>
      </c>
      <c r="G30" s="10">
        <v>35277738934</v>
      </c>
      <c r="H30" s="10">
        <v>7694279700</v>
      </c>
      <c r="I30" s="10"/>
      <c r="J30" s="10">
        <v>35277738934</v>
      </c>
      <c r="K30" s="10">
        <v>35277738934</v>
      </c>
      <c r="L30" s="10"/>
      <c r="M30" s="10">
        <v>7694279700</v>
      </c>
      <c r="N30" s="10">
        <v>7694279700</v>
      </c>
      <c r="O30" s="10"/>
      <c r="P30" s="31"/>
      <c r="Q30" s="31"/>
      <c r="R30" s="31"/>
    </row>
    <row r="31" spans="1:18" ht="27" customHeight="1" x14ac:dyDescent="0.25">
      <c r="A31" s="29">
        <v>7</v>
      </c>
      <c r="B31" s="30" t="s">
        <v>23</v>
      </c>
      <c r="C31" s="10"/>
      <c r="D31" s="10"/>
      <c r="E31" s="10"/>
      <c r="F31" s="10">
        <v>16210693600</v>
      </c>
      <c r="G31" s="10">
        <v>10207715000</v>
      </c>
      <c r="H31" s="10">
        <v>6002978600</v>
      </c>
      <c r="I31" s="10"/>
      <c r="J31" s="10">
        <v>10207715000</v>
      </c>
      <c r="K31" s="10">
        <v>10207715000</v>
      </c>
      <c r="L31" s="10"/>
      <c r="M31" s="10">
        <v>6002978600</v>
      </c>
      <c r="N31" s="10">
        <v>6002978600</v>
      </c>
      <c r="O31" s="10"/>
      <c r="P31" s="31"/>
      <c r="Q31" s="31"/>
      <c r="R31" s="31"/>
    </row>
    <row r="32" spans="1:18" ht="27" customHeight="1" x14ac:dyDescent="0.25">
      <c r="A32" s="32">
        <v>8</v>
      </c>
      <c r="B32" s="33" t="s">
        <v>24</v>
      </c>
      <c r="C32" s="11"/>
      <c r="D32" s="11"/>
      <c r="E32" s="11"/>
      <c r="F32" s="11">
        <v>7488307562</v>
      </c>
      <c r="G32" s="11">
        <v>5831764900</v>
      </c>
      <c r="H32" s="11">
        <v>1656542662</v>
      </c>
      <c r="I32" s="11"/>
      <c r="J32" s="11">
        <v>5831764900</v>
      </c>
      <c r="K32" s="11">
        <v>5831764900</v>
      </c>
      <c r="L32" s="11"/>
      <c r="M32" s="11">
        <v>1656542662</v>
      </c>
      <c r="N32" s="11">
        <v>1656542662</v>
      </c>
      <c r="O32" s="11"/>
      <c r="P32" s="34"/>
      <c r="Q32" s="34"/>
      <c r="R32" s="34"/>
    </row>
  </sheetData>
  <mergeCells count="25">
    <mergeCell ref="M1:R1"/>
    <mergeCell ref="A3:R3"/>
    <mergeCell ref="M4:O4"/>
    <mergeCell ref="P4:R4"/>
    <mergeCell ref="A5:A8"/>
    <mergeCell ref="B5:B8"/>
    <mergeCell ref="C5:E5"/>
    <mergeCell ref="F5:O5"/>
    <mergeCell ref="P5:R5"/>
    <mergeCell ref="C6:C8"/>
    <mergeCell ref="D6:E6"/>
    <mergeCell ref="I6:O6"/>
    <mergeCell ref="P6:P8"/>
    <mergeCell ref="Q6:R6"/>
    <mergeCell ref="H7:H8"/>
    <mergeCell ref="I7:I8"/>
    <mergeCell ref="J7:L7"/>
    <mergeCell ref="M7:O7"/>
    <mergeCell ref="Q7:Q8"/>
    <mergeCell ref="R7:R8"/>
    <mergeCell ref="D7:D8"/>
    <mergeCell ref="E7:E8"/>
    <mergeCell ref="G7:G8"/>
    <mergeCell ref="F6:F8"/>
    <mergeCell ref="G6:H6"/>
  </mergeCells>
  <printOptions horizontalCentered="1"/>
  <pageMargins left="0.3" right="0.15748031496062992" top="0.43307086614173229" bottom="0.47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6FC2B-C16B-49FE-BB9C-B614736F5E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AE50E-98DF-4D9D-A43C-0AA0CFC3D2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5F7FB6-4672-4A53-BCE4-3E6D29629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2023-12-29T02:59:58Z</cp:lastPrinted>
  <dcterms:created xsi:type="dcterms:W3CDTF">2018-08-22T07:49:45Z</dcterms:created>
  <dcterms:modified xsi:type="dcterms:W3CDTF">2024-01-08T07:21:41Z</dcterms:modified>
</cp:coreProperties>
</file>