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5600" windowHeight="11640"/>
  </bookViews>
  <sheets>
    <sheet name="Sheet1" sheetId="1" r:id="rId1"/>
  </sheets>
  <definedNames>
    <definedName name="_xlnm.Print_Area" localSheetId="0">Sheet1!$A$1:$F$32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1" l="1"/>
  <c r="F30" i="1"/>
  <c r="F32" i="1"/>
  <c r="E32" i="1"/>
  <c r="E31" i="1"/>
  <c r="E30" i="1"/>
  <c r="E29" i="1"/>
  <c r="F26" i="1"/>
  <c r="E26" i="1"/>
  <c r="F25" i="1"/>
  <c r="E25" i="1"/>
  <c r="F24" i="1"/>
  <c r="E24" i="1"/>
  <c r="F23" i="1"/>
  <c r="E23" i="1"/>
  <c r="E22" i="1"/>
  <c r="F21" i="1"/>
  <c r="E21" i="1"/>
  <c r="F20" i="1"/>
  <c r="E20" i="1"/>
  <c r="F19" i="1"/>
  <c r="E19" i="1"/>
  <c r="F18" i="1"/>
  <c r="E18" i="1"/>
  <c r="F17" i="1"/>
  <c r="E17" i="1"/>
  <c r="F16" i="1"/>
  <c r="E16" i="1"/>
  <c r="F14" i="1"/>
  <c r="E14" i="1"/>
  <c r="E11" i="1"/>
  <c r="F11" i="1"/>
  <c r="F10" i="1"/>
  <c r="F9" i="1"/>
  <c r="F8" i="1"/>
  <c r="E10" i="1" l="1"/>
  <c r="E9" i="1"/>
  <c r="E8" i="1"/>
  <c r="D8" i="1"/>
  <c r="D9" i="1"/>
  <c r="D10" i="1"/>
  <c r="D29" i="1"/>
  <c r="D31" i="1"/>
  <c r="D23" i="1" l="1"/>
  <c r="D22" i="1"/>
  <c r="C29" i="1"/>
  <c r="C11" i="1"/>
  <c r="C10" i="1"/>
  <c r="C9" i="1"/>
  <c r="C8" i="1"/>
  <c r="A17" i="1" l="1"/>
  <c r="A18" i="1" s="1"/>
  <c r="A19" i="1" s="1"/>
  <c r="A20" i="1" s="1"/>
  <c r="A21" i="1" s="1"/>
  <c r="A22" i="1" s="1"/>
  <c r="A23" i="1" s="1"/>
  <c r="A24" i="1" s="1"/>
  <c r="A25" i="1" s="1"/>
</calcChain>
</file>

<file path=xl/sharedStrings.xml><?xml version="1.0" encoding="utf-8"?>
<sst xmlns="http://schemas.openxmlformats.org/spreadsheetml/2006/main" count="44" uniqueCount="43">
  <si>
    <t>UBND TỈNH, THÀNH PHỐ…</t>
  </si>
  <si>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</si>
  <si>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</si>
  <si>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</si>
  <si>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</si>
  <si>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</si>
  <si>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</si>
  <si>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</si>
  <si>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</si>
  <si>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</si>
  <si>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</si>
  <si>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</si>
  <si>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</si>
  <si>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</si>
  <si>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</si>
  <si>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</si>
  <si>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</si>
  <si>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</si>
  <si>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</si>
  <si>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</si>
  <si>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</si>
  <si>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</si>
  <si>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</si>
  <si>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</si>
  <si>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</si>
  <si>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</si>
  <si>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</si>
  <si>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</si>
  <si>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</si>
  <si>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</si>
  <si>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</si>
  <si>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</si>
  <si>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</si>
  <si>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</si>
  <si>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</si>
  <si>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</si>
  <si>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</si>
  <si>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</si>
  <si>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</si>
  <si>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</si>
  <si>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ƯỚC THỰC HIỆN CHI NGÂN SÁCH ĐỊA PHƯƠNG 6 THÁNG NĂM 2023</t>
  </si>
  <si>
    <t>ƯỚC THỰC HIỆN 6 THÁNG</t>
  </si>
  <si>
    <t>(Kèm theo Báo cáo số        /BC-STC ngày        /7/2023 của Sở Tài chính tỉnh Lai Châu)</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</si>
</sst>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25">
    <font>
      <sz val="11"/>
      <color theme="1"/>
      <name val="Calibri"/>
      <family val="2"/>
      <scheme val="minor"/>
    </font>
    <font>
      <sz val="12"/>
      <name val=".VnArial Narrow"/>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sz val="14"/>
      <name val="Times New Roman"/>
      <family val="1"/>
      <charset val="163"/>
    </font>
    <font>
      <i/>
      <sz val="14"/>
      <name val="Times New Roman"/>
      <family val="1"/>
      <charset val="163"/>
    </font>
    <font>
      <i/>
      <sz val="11"/>
      <name val="Times New Roman"/>
      <family val="1"/>
    </font>
    <font>
      <sz val="11"/>
      <color theme="1"/>
      <name val="Calibri"/>
      <family val="2"/>
      <charset val="163"/>
      <scheme val="minor"/>
    </font>
    <font>
      <b/>
      <sz val="12"/>
      <color theme="0"/>
      <name val="Times New Roman"/>
      <family val="1"/>
    </font>
    <font>
      <sz val="11"/>
      <color theme="1"/>
      <name val="Calibri"/>
      <family val="2"/>
      <scheme val="minor"/>
    </font>
    <font>
      <sz val="1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3" fontId="17" fillId="0" borderId="0" applyFont="0" applyFill="0" applyBorder="0" applyAlignment="0" applyProtection="0"/>
    <xf numFmtId="44" fontId="17" fillId="0" borderId="0" applyFont="0" applyFill="0" applyBorder="0" applyAlignment="0" applyProtection="0"/>
    <xf numFmtId="164" fontId="15" fillId="0" borderId="0" applyFont="0" applyFill="0" applyBorder="0" applyAlignment="0" applyProtection="0"/>
    <xf numFmtId="0" fontId="12" fillId="0" borderId="0"/>
    <xf numFmtId="0" fontId="13" fillId="0" borderId="0"/>
    <xf numFmtId="0" fontId="2" fillId="0" borderId="0"/>
    <xf numFmtId="0" fontId="21" fillId="0" borderId="0"/>
    <xf numFmtId="0" fontId="12" fillId="0" borderId="0"/>
    <xf numFmtId="0" fontId="17" fillId="0" borderId="0"/>
    <xf numFmtId="0" fontId="1" fillId="0" borderId="0"/>
    <xf numFmtId="43" fontId="23" fillId="0" borderId="0" applyFont="0" applyFill="0" applyBorder="0" applyAlignment="0" applyProtection="0"/>
    <xf numFmtId="9" fontId="23" fillId="0" borderId="0" applyFont="0" applyFill="0" applyBorder="0" applyAlignment="0" applyProtection="0"/>
  </cellStyleXfs>
  <cellXfs count="63">
    <xf numFmtId="0" fontId="0" fillId="0" borderId="0" xfId="0"/>
    <xf numFmtId="0" fontId="7" fillId="0" borderId="1" xfId="6" applyNumberFormat="1" applyFont="1" applyFill="1" applyBorder="1" applyAlignment="1">
      <alignment horizontal="center" vertical="center" wrapText="1"/>
    </xf>
    <xf numFmtId="14" fontId="7" fillId="0" borderId="1" xfId="6" applyNumberFormat="1" applyFont="1" applyFill="1" applyBorder="1" applyAlignment="1">
      <alignment horizontal="center" vertical="center" wrapText="1"/>
    </xf>
    <xf numFmtId="0" fontId="5" fillId="0" borderId="0" xfId="0" applyFont="1" applyFill="1" applyAlignment="1"/>
    <xf numFmtId="0" fontId="4" fillId="0" borderId="0" xfId="0" applyFont="1" applyFill="1" applyAlignment="1">
      <alignment horizontal="right"/>
    </xf>
    <xf numFmtId="0" fontId="4" fillId="0" borderId="0" xfId="0" applyFont="1" applyFill="1"/>
    <xf numFmtId="0" fontId="10" fillId="0" borderId="0" xfId="0" applyFont="1" applyFill="1" applyAlignment="1">
      <alignment horizontal="left"/>
    </xf>
    <xf numFmtId="0" fontId="11" fillId="0" borderId="0" xfId="0" applyFont="1" applyFill="1"/>
    <xf numFmtId="0" fontId="5" fillId="0" borderId="2" xfId="0" applyFont="1" applyFill="1" applyBorder="1" applyAlignment="1">
      <alignment horizontal="center"/>
    </xf>
    <xf numFmtId="0" fontId="5" fillId="0" borderId="3" xfId="0" applyFont="1" applyFill="1" applyBorder="1" applyAlignment="1">
      <alignment horizontal="center"/>
    </xf>
    <xf numFmtId="0" fontId="4" fillId="0" borderId="3" xfId="0" applyFont="1" applyFill="1" applyBorder="1" applyAlignment="1">
      <alignment horizontal="center"/>
    </xf>
    <xf numFmtId="0" fontId="14" fillId="0" borderId="3" xfId="0" applyFont="1" applyFill="1" applyBorder="1" applyAlignment="1">
      <alignment horizontal="center"/>
    </xf>
    <xf numFmtId="0" fontId="3" fillId="0" borderId="3" xfId="0" applyFont="1" applyFill="1" applyBorder="1" applyAlignment="1">
      <alignment horizontal="center"/>
    </xf>
    <xf numFmtId="0" fontId="10" fillId="0" borderId="0" xfId="0" applyFont="1" applyFill="1"/>
    <xf numFmtId="0" fontId="4" fillId="0" borderId="3" xfId="0" applyFont="1" applyFill="1" applyBorder="1"/>
    <xf numFmtId="0" fontId="5" fillId="0" borderId="3" xfId="0" applyFont="1" applyFill="1" applyBorder="1"/>
    <xf numFmtId="0" fontId="4" fillId="0" borderId="4" xfId="0" applyFont="1" applyFill="1" applyBorder="1"/>
    <xf numFmtId="0" fontId="9" fillId="0" borderId="0" xfId="0" applyFont="1" applyFill="1" applyAlignment="1">
      <alignment horizontal="centerContinuous"/>
    </xf>
    <xf numFmtId="0" fontId="8" fillId="0" borderId="0" xfId="0" applyFont="1" applyFill="1"/>
    <xf numFmtId="0" fontId="4" fillId="0" borderId="3" xfId="0" applyFont="1" applyFill="1" applyBorder="1" applyAlignment="1">
      <alignment horizontal="center" vertical="center"/>
    </xf>
    <xf numFmtId="0" fontId="5" fillId="0" borderId="2" xfId="0" applyFont="1" applyFill="1" applyBorder="1"/>
    <xf numFmtId="0" fontId="4" fillId="0" borderId="4" xfId="0" applyFont="1" applyFill="1" applyBorder="1" applyAlignment="1">
      <alignment horizontal="center"/>
    </xf>
    <xf numFmtId="0" fontId="5" fillId="0" borderId="3" xfId="0" applyFont="1" applyFill="1" applyBorder="1" applyAlignment="1">
      <alignment horizontal="center" vertical="center"/>
    </xf>
    <xf numFmtId="0" fontId="14" fillId="0" borderId="3" xfId="0" applyFont="1" applyFill="1" applyBorder="1"/>
    <xf numFmtId="0" fontId="4" fillId="0" borderId="3" xfId="0" applyFont="1" applyFill="1" applyBorder="1" applyAlignment="1">
      <alignment horizontal="justify" wrapText="1"/>
    </xf>
    <xf numFmtId="0" fontId="4" fillId="0" borderId="3" xfId="0" applyFont="1" applyFill="1" applyBorder="1" applyAlignment="1">
      <alignment horizontal="left" wrapText="1"/>
    </xf>
    <xf numFmtId="0" fontId="3" fillId="0" borderId="3" xfId="0" applyFont="1" applyFill="1" applyBorder="1" applyAlignment="1">
      <alignment horizontal="left" wrapText="1"/>
    </xf>
    <xf numFmtId="0" fontId="16" fillId="0" borderId="3" xfId="0" applyFont="1" applyFill="1" applyBorder="1" applyAlignment="1">
      <alignment wrapText="1"/>
    </xf>
    <xf numFmtId="0" fontId="18" fillId="0" borderId="0" xfId="0" applyFont="1" applyFill="1"/>
    <xf numFmtId="0" fontId="19" fillId="0" borderId="0" xfId="0" applyFont="1" applyFill="1"/>
    <xf numFmtId="0" fontId="11" fillId="0" borderId="0" xfId="0" applyFont="1" applyFill="1" applyAlignment="1">
      <alignment horizontal="right"/>
    </xf>
    <xf numFmtId="0" fontId="5" fillId="0" borderId="0" xfId="0" applyFont="1" applyFill="1" applyAlignment="1">
      <alignment horizontal="center"/>
    </xf>
    <xf numFmtId="0" fontId="22" fillId="0" borderId="0" xfId="0" applyFont="1" applyFill="1" applyAlignment="1"/>
    <xf numFmtId="0" fontId="24" fillId="0" borderId="0" xfId="0" applyFont="1" applyFill="1"/>
    <xf numFmtId="165" fontId="24" fillId="0" borderId="0" xfId="11" applyNumberFormat="1" applyFont="1" applyFill="1"/>
    <xf numFmtId="165" fontId="20" fillId="0" borderId="0" xfId="11" applyNumberFormat="1" applyFont="1" applyFill="1"/>
    <xf numFmtId="165" fontId="5" fillId="0" borderId="2" xfId="11" applyNumberFormat="1" applyFont="1" applyFill="1" applyBorder="1" applyAlignment="1">
      <alignment horizontal="right" vertical="center"/>
    </xf>
    <xf numFmtId="3" fontId="5" fillId="0" borderId="2" xfId="0" applyNumberFormat="1" applyFont="1" applyFill="1" applyBorder="1" applyAlignment="1">
      <alignment horizontal="right" vertical="center"/>
    </xf>
    <xf numFmtId="9" fontId="5" fillId="0" borderId="2" xfId="12" applyFont="1" applyFill="1" applyBorder="1" applyAlignment="1">
      <alignment horizontal="right" vertical="center"/>
    </xf>
    <xf numFmtId="165" fontId="5" fillId="0" borderId="3" xfId="11" applyNumberFormat="1" applyFont="1" applyFill="1" applyBorder="1" applyAlignment="1">
      <alignment horizontal="right" vertical="center"/>
    </xf>
    <xf numFmtId="3" fontId="5" fillId="0" borderId="3" xfId="0" applyNumberFormat="1" applyFont="1" applyFill="1" applyBorder="1" applyAlignment="1">
      <alignment horizontal="right" vertical="center"/>
    </xf>
    <xf numFmtId="9" fontId="5" fillId="0" borderId="3" xfId="12" applyFont="1" applyFill="1" applyBorder="1" applyAlignment="1">
      <alignment horizontal="right" vertical="center"/>
    </xf>
    <xf numFmtId="165" fontId="4" fillId="0" borderId="3" xfId="11" applyNumberFormat="1" applyFont="1" applyFill="1" applyBorder="1" applyAlignment="1">
      <alignment horizontal="right" vertical="center"/>
    </xf>
    <xf numFmtId="3" fontId="4" fillId="0" borderId="3" xfId="0" applyNumberFormat="1" applyFont="1" applyFill="1" applyBorder="1" applyAlignment="1">
      <alignment horizontal="right" vertical="center"/>
    </xf>
    <xf numFmtId="9" fontId="4" fillId="0" borderId="3" xfId="12" applyFont="1" applyFill="1" applyBorder="1" applyAlignment="1">
      <alignment horizontal="right" vertical="center"/>
    </xf>
    <xf numFmtId="165" fontId="6" fillId="0" borderId="3" xfId="11" applyNumberFormat="1" applyFont="1" applyFill="1" applyBorder="1" applyAlignment="1">
      <alignment horizontal="right" vertical="center"/>
    </xf>
    <xf numFmtId="165" fontId="14" fillId="0" borderId="3" xfId="11" applyNumberFormat="1" applyFont="1" applyFill="1" applyBorder="1" applyAlignment="1">
      <alignment horizontal="right" vertical="center"/>
    </xf>
    <xf numFmtId="165" fontId="14" fillId="0" borderId="4" xfId="11"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9" fontId="4" fillId="0" borderId="4" xfId="12" applyFont="1" applyFill="1" applyBorder="1" applyAlignment="1">
      <alignment horizontal="right" vertical="center"/>
    </xf>
    <xf numFmtId="0" fontId="5" fillId="0" borderId="0" xfId="0" applyFont="1" applyFill="1" applyAlignment="1">
      <alignment horizontal="center"/>
    </xf>
    <xf numFmtId="0" fontId="5" fillId="0" borderId="0" xfId="0" applyFont="1" applyFill="1" applyAlignment="1">
      <alignment horizontal="center" wrapText="1"/>
    </xf>
    <xf numFmtId="0" fontId="6" fillId="0" borderId="0" xfId="0" applyNumberFormat="1" applyFont="1" applyFill="1" applyBorder="1" applyAlignment="1">
      <alignment horizontal="center" vertical="center" wrapText="1"/>
    </xf>
    <xf numFmtId="0" fontId="20" fillId="0" borderId="0" xfId="0" applyFont="1" applyFill="1" applyBorder="1" applyAlignment="1">
      <alignment horizontal="right"/>
    </xf>
    <xf numFmtId="0" fontId="3" fillId="0" borderId="5"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6" xfId="6" applyNumberFormat="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8" xfId="6" applyNumberFormat="1" applyFont="1" applyFill="1" applyBorder="1" applyAlignment="1">
      <alignment horizontal="center" vertical="center" wrapText="1"/>
    </xf>
    <xf numFmtId="0" fontId="7" fillId="0" borderId="9" xfId="6" applyNumberFormat="1" applyFont="1" applyFill="1" applyBorder="1" applyAlignment="1">
      <alignment horizontal="center" vertical="center" wrapText="1"/>
    </xf>
    <xf numFmtId="0" fontId="6" fillId="0" borderId="0" xfId="0" applyNumberFormat="1" applyFont="1" applyFill="1" applyAlignment="1">
      <alignment vertical="center" wrapText="1"/>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workbookViewId="0">
      <selection activeCell="B6" sqref="B6:B7"/>
    </sheetView>
  </sheetViews>
  <sheetFormatPr defaultColWidth="12.85546875" defaultRowHeight="15.75"/>
  <cols>
    <col min="1" max="1" width="6.28515625" style="5" customWidth="1"/>
    <col min="2" max="2" width="49.85546875" style="5" customWidth="1"/>
    <col min="3" max="3" width="12.42578125" style="5" customWidth="1"/>
    <col min="4" max="4" width="11.85546875" style="5" customWidth="1"/>
    <col min="5" max="5" width="9" style="4" customWidth="1"/>
    <col min="6" max="6" width="9.7109375" style="4" customWidth="1"/>
    <col min="7" max="7" width="12" style="33" hidden="1" customWidth="1"/>
    <col min="8" max="16384" width="12.85546875" style="5"/>
  </cols>
  <sheetData>
    <row r="1" spans="1:13" ht="21" customHeight="1">
      <c r="A1" s="32" t="s">
        <v>0</v>
      </c>
      <c r="B1" s="3"/>
      <c r="C1" s="4"/>
      <c r="D1" s="50" t="s">
        <v>26</v>
      </c>
      <c r="E1" s="50"/>
      <c r="F1" s="50"/>
    </row>
    <row r="2" spans="1:13" ht="4.5" customHeight="1">
      <c r="A2" s="3"/>
      <c r="B2" s="3"/>
      <c r="C2" s="4"/>
      <c r="D2" s="17"/>
      <c r="E2" s="31"/>
      <c r="F2" s="31"/>
    </row>
    <row r="3" spans="1:13" ht="21" customHeight="1">
      <c r="A3" s="51" t="s">
        <v>40</v>
      </c>
      <c r="B3" s="51"/>
      <c r="C3" s="51"/>
      <c r="D3" s="51"/>
      <c r="E3" s="51"/>
      <c r="F3" s="51"/>
    </row>
    <row r="4" spans="1:13" ht="26.25" customHeight="1">
      <c r="A4" s="52" t="s">
        <v>42</v>
      </c>
      <c r="B4" s="52"/>
      <c r="C4" s="52"/>
      <c r="D4" s="52"/>
      <c r="E4" s="52"/>
      <c r="F4" s="52"/>
      <c r="G4" s="62"/>
      <c r="H4" s="62"/>
      <c r="I4" s="62"/>
      <c r="J4" s="62"/>
      <c r="K4" s="62"/>
      <c r="L4" s="62"/>
      <c r="M4" s="62"/>
    </row>
    <row r="5" spans="1:13" ht="19.5" customHeight="1">
      <c r="A5" s="6"/>
      <c r="B5" s="6"/>
      <c r="C5" s="7"/>
      <c r="D5" s="53" t="s">
        <v>1</v>
      </c>
      <c r="E5" s="53"/>
      <c r="F5" s="53"/>
    </row>
    <row r="6" spans="1:13" s="18" customFormat="1" ht="37.5" customHeight="1">
      <c r="A6" s="54" t="s">
        <v>2</v>
      </c>
      <c r="B6" s="55" t="s">
        <v>3</v>
      </c>
      <c r="C6" s="56" t="s">
        <v>23</v>
      </c>
      <c r="D6" s="58" t="s">
        <v>41</v>
      </c>
      <c r="E6" s="60" t="s">
        <v>24</v>
      </c>
      <c r="F6" s="61"/>
      <c r="G6" s="33"/>
    </row>
    <row r="7" spans="1:13" s="18" customFormat="1" ht="49.5" customHeight="1">
      <c r="A7" s="54"/>
      <c r="B7" s="54"/>
      <c r="C7" s="57"/>
      <c r="D7" s="59"/>
      <c r="E7" s="1" t="s">
        <v>23</v>
      </c>
      <c r="F7" s="2" t="s">
        <v>25</v>
      </c>
      <c r="G7" s="33"/>
    </row>
    <row r="8" spans="1:13" s="7" customFormat="1" ht="20.100000000000001" customHeight="1">
      <c r="A8" s="8"/>
      <c r="B8" s="20" t="s">
        <v>10</v>
      </c>
      <c r="C8" s="36">
        <f>C9+C29+2800</f>
        <v>10625950</v>
      </c>
      <c r="D8" s="37">
        <f>D9+D29+3639+537</f>
        <v>4582781</v>
      </c>
      <c r="E8" s="38">
        <f>D8/C8</f>
        <v>0.43128200302090636</v>
      </c>
      <c r="F8" s="38">
        <f>D8/G8</f>
        <v>1.2232015835385446</v>
      </c>
      <c r="G8" s="34">
        <v>3746546</v>
      </c>
    </row>
    <row r="9" spans="1:13" s="7" customFormat="1" ht="20.100000000000001" customHeight="1">
      <c r="A9" s="9" t="s">
        <v>4</v>
      </c>
      <c r="B9" s="15" t="s">
        <v>27</v>
      </c>
      <c r="C9" s="39">
        <f>C10+C14+C26+C27+C28+206752</f>
        <v>7104402</v>
      </c>
      <c r="D9" s="40">
        <f>D10+D14+D26+D27+D28</f>
        <v>2750899</v>
      </c>
      <c r="E9" s="41">
        <f>D9/C9</f>
        <v>0.38721049287469939</v>
      </c>
      <c r="F9" s="41">
        <f>D9/G9</f>
        <v>1.0172920105068564</v>
      </c>
      <c r="G9" s="34">
        <v>2704139</v>
      </c>
    </row>
    <row r="10" spans="1:13" s="7" customFormat="1" ht="20.100000000000001" customHeight="1">
      <c r="A10" s="9" t="s">
        <v>6</v>
      </c>
      <c r="B10" s="15" t="s">
        <v>15</v>
      </c>
      <c r="C10" s="39">
        <f>SUM(C11:C13)</f>
        <v>901827</v>
      </c>
      <c r="D10" s="40">
        <f>SUM(D11:D13)</f>
        <v>346626</v>
      </c>
      <c r="E10" s="41">
        <f>D10/C10</f>
        <v>0.38435974970809256</v>
      </c>
      <c r="F10" s="41">
        <f>D10/G10</f>
        <v>0.99217994149268085</v>
      </c>
      <c r="G10" s="34">
        <v>349358</v>
      </c>
    </row>
    <row r="11" spans="1:13" s="7" customFormat="1" ht="20.100000000000001" customHeight="1">
      <c r="A11" s="10">
        <v>1</v>
      </c>
      <c r="B11" s="14" t="s">
        <v>16</v>
      </c>
      <c r="C11" s="42">
        <f>901827</f>
        <v>901827</v>
      </c>
      <c r="D11" s="43">
        <v>346626</v>
      </c>
      <c r="E11" s="44">
        <f>D11/C11</f>
        <v>0.38435974970809256</v>
      </c>
      <c r="F11" s="44">
        <f>D11/G11</f>
        <v>0.99217994149268085</v>
      </c>
      <c r="G11" s="34">
        <v>349358</v>
      </c>
    </row>
    <row r="12" spans="1:13" s="13" customFormat="1" ht="69" customHeight="1">
      <c r="A12" s="19">
        <v>2</v>
      </c>
      <c r="B12" s="24" t="s">
        <v>17</v>
      </c>
      <c r="C12" s="42"/>
      <c r="D12" s="43"/>
      <c r="E12" s="44"/>
      <c r="F12" s="44"/>
      <c r="G12" s="35"/>
    </row>
    <row r="13" spans="1:13" s="7" customFormat="1" ht="20.100000000000001" customHeight="1">
      <c r="A13" s="10">
        <v>3</v>
      </c>
      <c r="B13" s="25" t="s">
        <v>18</v>
      </c>
      <c r="C13" s="42"/>
      <c r="D13" s="43"/>
      <c r="E13" s="44"/>
      <c r="F13" s="44"/>
      <c r="G13" s="34"/>
    </row>
    <row r="14" spans="1:13" s="7" customFormat="1" ht="20.100000000000001" customHeight="1">
      <c r="A14" s="9" t="s">
        <v>39</v>
      </c>
      <c r="B14" s="15" t="s">
        <v>11</v>
      </c>
      <c r="C14" s="39">
        <v>5822162</v>
      </c>
      <c r="D14" s="40">
        <v>2404132</v>
      </c>
      <c r="E14" s="41">
        <f>D14/C14</f>
        <v>0.41292770623696146</v>
      </c>
      <c r="F14" s="41">
        <f>D14/G14</f>
        <v>1.0209998454145015</v>
      </c>
      <c r="G14" s="34">
        <v>2354684</v>
      </c>
    </row>
    <row r="15" spans="1:13" s="7" customFormat="1" ht="20.100000000000001" customHeight="1">
      <c r="A15" s="9"/>
      <c r="B15" s="23" t="s">
        <v>19</v>
      </c>
      <c r="C15" s="45"/>
      <c r="D15" s="43"/>
      <c r="E15" s="44"/>
      <c r="F15" s="44"/>
      <c r="G15" s="34"/>
    </row>
    <row r="16" spans="1:13" s="7" customFormat="1" ht="20.100000000000001" customHeight="1">
      <c r="A16" s="10">
        <v>1</v>
      </c>
      <c r="B16" s="23" t="s">
        <v>20</v>
      </c>
      <c r="C16" s="42">
        <v>2634233</v>
      </c>
      <c r="D16" s="43">
        <v>1117907</v>
      </c>
      <c r="E16" s="44">
        <f t="shared" ref="E16:E25" si="0">D16/C16</f>
        <v>0.42437665916416656</v>
      </c>
      <c r="F16" s="44">
        <f t="shared" ref="F16:F25" si="1">D16/G16</f>
        <v>1.0558225239468757</v>
      </c>
      <c r="G16" s="34">
        <v>1058802</v>
      </c>
    </row>
    <row r="17" spans="1:7" s="7" customFormat="1" ht="20.100000000000001" customHeight="1">
      <c r="A17" s="10">
        <f>A16+1</f>
        <v>2</v>
      </c>
      <c r="B17" s="23" t="s">
        <v>21</v>
      </c>
      <c r="C17" s="42">
        <v>14466</v>
      </c>
      <c r="D17" s="43">
        <v>13970</v>
      </c>
      <c r="E17" s="44">
        <f t="shared" si="0"/>
        <v>0.96571270565463851</v>
      </c>
      <c r="F17" s="44">
        <f t="shared" si="1"/>
        <v>1.4085501109094576</v>
      </c>
      <c r="G17" s="34">
        <v>9918</v>
      </c>
    </row>
    <row r="18" spans="1:7" s="7" customFormat="1" ht="20.100000000000001" customHeight="1">
      <c r="A18" s="10">
        <f t="shared" ref="A18:A25" si="2">A17+1</f>
        <v>3</v>
      </c>
      <c r="B18" s="23" t="s">
        <v>28</v>
      </c>
      <c r="C18" s="42">
        <v>685522</v>
      </c>
      <c r="D18" s="43">
        <v>318206</v>
      </c>
      <c r="E18" s="44">
        <f t="shared" si="0"/>
        <v>0.46418058063782053</v>
      </c>
      <c r="F18" s="44">
        <f t="shared" si="1"/>
        <v>0.96112675035339323</v>
      </c>
      <c r="G18" s="34">
        <v>331076</v>
      </c>
    </row>
    <row r="19" spans="1:7" s="7" customFormat="1" ht="20.100000000000001" customHeight="1">
      <c r="A19" s="10">
        <f t="shared" si="2"/>
        <v>4</v>
      </c>
      <c r="B19" s="23" t="s">
        <v>29</v>
      </c>
      <c r="C19" s="42">
        <v>99700</v>
      </c>
      <c r="D19" s="43">
        <v>26860</v>
      </c>
      <c r="E19" s="44">
        <f t="shared" si="0"/>
        <v>0.26940822467402209</v>
      </c>
      <c r="F19" s="44">
        <f t="shared" si="1"/>
        <v>1.125450431576301</v>
      </c>
      <c r="G19" s="34">
        <v>23866</v>
      </c>
    </row>
    <row r="20" spans="1:7" s="7" customFormat="1" ht="20.100000000000001" customHeight="1">
      <c r="A20" s="10">
        <f t="shared" si="2"/>
        <v>5</v>
      </c>
      <c r="B20" s="23" t="s">
        <v>30</v>
      </c>
      <c r="C20" s="42">
        <v>54933</v>
      </c>
      <c r="D20" s="43">
        <v>17708</v>
      </c>
      <c r="E20" s="44">
        <f t="shared" si="0"/>
        <v>0.32235632497770011</v>
      </c>
      <c r="F20" s="44">
        <f t="shared" si="1"/>
        <v>1.0007346708109635</v>
      </c>
      <c r="G20" s="34">
        <v>17695</v>
      </c>
    </row>
    <row r="21" spans="1:7" s="7" customFormat="1" ht="20.100000000000001" customHeight="1">
      <c r="A21" s="10">
        <f t="shared" si="2"/>
        <v>6</v>
      </c>
      <c r="B21" s="23" t="s">
        <v>31</v>
      </c>
      <c r="C21" s="42">
        <v>19988</v>
      </c>
      <c r="D21" s="43">
        <v>8351</v>
      </c>
      <c r="E21" s="44">
        <f t="shared" si="0"/>
        <v>0.41780068040824497</v>
      </c>
      <c r="F21" s="44">
        <f t="shared" si="1"/>
        <v>1.1461707384024156</v>
      </c>
      <c r="G21" s="34">
        <v>7286</v>
      </c>
    </row>
    <row r="22" spans="1:7" s="7" customFormat="1" ht="20.100000000000001" customHeight="1">
      <c r="A22" s="10">
        <f t="shared" si="2"/>
        <v>7</v>
      </c>
      <c r="B22" s="23" t="s">
        <v>32</v>
      </c>
      <c r="C22" s="42">
        <v>24000</v>
      </c>
      <c r="D22" s="43">
        <f>18008-989</f>
        <v>17019</v>
      </c>
      <c r="E22" s="44">
        <f t="shared" si="0"/>
        <v>0.70912500000000001</v>
      </c>
      <c r="F22" s="44"/>
      <c r="G22" s="34"/>
    </row>
    <row r="23" spans="1:7" s="7" customFormat="1" ht="20.100000000000001" customHeight="1">
      <c r="A23" s="10">
        <f t="shared" si="2"/>
        <v>8</v>
      </c>
      <c r="B23" s="23" t="s">
        <v>33</v>
      </c>
      <c r="C23" s="42">
        <v>595832</v>
      </c>
      <c r="D23" s="43">
        <f>153915-5421</f>
        <v>148494</v>
      </c>
      <c r="E23" s="44">
        <f t="shared" si="0"/>
        <v>0.24922125699861705</v>
      </c>
      <c r="F23" s="44">
        <f t="shared" si="1"/>
        <v>0.80402624967512781</v>
      </c>
      <c r="G23" s="34">
        <v>184688</v>
      </c>
    </row>
    <row r="24" spans="1:7" s="7" customFormat="1" ht="32.25">
      <c r="A24" s="10">
        <f t="shared" si="2"/>
        <v>9</v>
      </c>
      <c r="B24" s="25" t="s">
        <v>34</v>
      </c>
      <c r="C24" s="42">
        <v>718336</v>
      </c>
      <c r="D24" s="43">
        <v>292111</v>
      </c>
      <c r="E24" s="44">
        <f t="shared" si="0"/>
        <v>0.40664953447968638</v>
      </c>
      <c r="F24" s="44">
        <f t="shared" si="1"/>
        <v>1.0288388048872406</v>
      </c>
      <c r="G24" s="34">
        <v>283923</v>
      </c>
    </row>
    <row r="25" spans="1:7" s="7" customFormat="1" ht="20.100000000000001" customHeight="1">
      <c r="A25" s="10">
        <f t="shared" si="2"/>
        <v>10</v>
      </c>
      <c r="B25" s="23" t="s">
        <v>22</v>
      </c>
      <c r="C25" s="42">
        <v>233672</v>
      </c>
      <c r="D25" s="43">
        <v>85864</v>
      </c>
      <c r="E25" s="44">
        <f t="shared" si="0"/>
        <v>0.36745523639973982</v>
      </c>
      <c r="F25" s="44">
        <f t="shared" si="1"/>
        <v>1.3004770920106021</v>
      </c>
      <c r="G25" s="34">
        <v>66025</v>
      </c>
    </row>
    <row r="26" spans="1:7" s="7" customFormat="1" ht="33.75" customHeight="1">
      <c r="A26" s="12" t="s">
        <v>7</v>
      </c>
      <c r="B26" s="26" t="s">
        <v>12</v>
      </c>
      <c r="C26" s="39">
        <v>450</v>
      </c>
      <c r="D26" s="40">
        <v>141</v>
      </c>
      <c r="E26" s="41">
        <f>D26/C26</f>
        <v>0.31333333333333335</v>
      </c>
      <c r="F26" s="41">
        <f>D26/G26</f>
        <v>1.4536082474226804</v>
      </c>
      <c r="G26" s="34">
        <v>97</v>
      </c>
    </row>
    <row r="27" spans="1:7" s="7" customFormat="1" ht="20.100000000000001" customHeight="1">
      <c r="A27" s="9" t="s">
        <v>8</v>
      </c>
      <c r="B27" s="15" t="s">
        <v>13</v>
      </c>
      <c r="C27" s="39">
        <v>1000</v>
      </c>
      <c r="D27" s="40"/>
      <c r="E27" s="44"/>
      <c r="F27" s="44"/>
      <c r="G27" s="34"/>
    </row>
    <row r="28" spans="1:7" s="7" customFormat="1" ht="23.25" customHeight="1">
      <c r="A28" s="9" t="s">
        <v>9</v>
      </c>
      <c r="B28" s="15" t="s">
        <v>14</v>
      </c>
      <c r="C28" s="39">
        <v>172211</v>
      </c>
      <c r="D28" s="40"/>
      <c r="E28" s="44"/>
      <c r="F28" s="44"/>
      <c r="G28" s="34"/>
    </row>
    <row r="29" spans="1:7" s="7" customFormat="1" ht="36.75" customHeight="1">
      <c r="A29" s="22" t="s">
        <v>5</v>
      </c>
      <c r="B29" s="27" t="s">
        <v>35</v>
      </c>
      <c r="C29" s="39">
        <f>SUM(C30:C32)</f>
        <v>3518748</v>
      </c>
      <c r="D29" s="39">
        <f>SUM(D30:D32)</f>
        <v>1827706</v>
      </c>
      <c r="E29" s="41">
        <f t="shared" ref="E29:E32" si="3">D29/C29</f>
        <v>0.51941940713003598</v>
      </c>
      <c r="F29" s="41">
        <f>D29/G29</f>
        <v>1.7937907973936777</v>
      </c>
      <c r="G29" s="34">
        <v>1018907</v>
      </c>
    </row>
    <row r="30" spans="1:7" s="28" customFormat="1" ht="20.100000000000001" customHeight="1">
      <c r="A30" s="11">
        <v>1</v>
      </c>
      <c r="B30" s="23" t="s">
        <v>36</v>
      </c>
      <c r="C30" s="46">
        <v>1712400</v>
      </c>
      <c r="D30" s="43">
        <v>597486</v>
      </c>
      <c r="E30" s="44">
        <f t="shared" si="3"/>
        <v>0.34891730903994395</v>
      </c>
      <c r="F30" s="44">
        <f>D30/G30</f>
        <v>132.71568191914704</v>
      </c>
      <c r="G30" s="34">
        <v>4502</v>
      </c>
    </row>
    <row r="31" spans="1:7" s="29" customFormat="1" ht="20.100000000000001" customHeight="1">
      <c r="A31" s="11">
        <v>2</v>
      </c>
      <c r="B31" s="23" t="s">
        <v>37</v>
      </c>
      <c r="C31" s="46">
        <v>1722200</v>
      </c>
      <c r="D31" s="43">
        <f>1230220-300000</f>
        <v>930220</v>
      </c>
      <c r="E31" s="44">
        <f t="shared" si="3"/>
        <v>0.54013471141563119</v>
      </c>
      <c r="F31" s="44"/>
      <c r="G31" s="35"/>
    </row>
    <row r="32" spans="1:7" s="28" customFormat="1" ht="20.100000000000001" customHeight="1">
      <c r="A32" s="21">
        <v>3</v>
      </c>
      <c r="B32" s="16" t="s">
        <v>38</v>
      </c>
      <c r="C32" s="47">
        <v>84148</v>
      </c>
      <c r="D32" s="48">
        <v>300000</v>
      </c>
      <c r="E32" s="49">
        <f t="shared" si="3"/>
        <v>3.5651471217378905</v>
      </c>
      <c r="F32" s="49">
        <f>D32/G32</f>
        <v>0.2957398672127996</v>
      </c>
      <c r="G32" s="34">
        <v>1014405</v>
      </c>
    </row>
    <row r="33" spans="1:6" ht="19.5" customHeight="1">
      <c r="A33" s="13"/>
      <c r="B33" s="13"/>
      <c r="C33" s="7"/>
      <c r="D33" s="7"/>
      <c r="E33" s="30"/>
      <c r="F33" s="30"/>
    </row>
    <row r="34" spans="1:6" ht="18.75" customHeight="1">
      <c r="A34" s="13"/>
      <c r="B34" s="13"/>
      <c r="C34" s="7"/>
      <c r="D34" s="7"/>
    </row>
    <row r="35" spans="1:6" ht="18.75">
      <c r="A35" s="7"/>
      <c r="B35" s="7"/>
      <c r="C35" s="7"/>
      <c r="D35" s="7"/>
    </row>
    <row r="36" spans="1:6" ht="18.75">
      <c r="A36" s="7"/>
      <c r="B36" s="7"/>
      <c r="C36" s="7"/>
      <c r="D36" s="7"/>
    </row>
    <row r="37" spans="1:6" ht="18.75">
      <c r="A37" s="7"/>
      <c r="B37" s="7"/>
      <c r="C37" s="7"/>
      <c r="D37" s="7"/>
    </row>
    <row r="38" spans="1:6" ht="18.75">
      <c r="A38" s="7"/>
      <c r="B38" s="7"/>
      <c r="C38" s="7"/>
      <c r="D38" s="7"/>
    </row>
  </sheetData>
  <mergeCells count="9">
    <mergeCell ref="A3:F3"/>
    <mergeCell ref="A4:F4"/>
    <mergeCell ref="D5:F5"/>
    <mergeCell ref="A6:A7"/>
    <mergeCell ref="B6:B7"/>
    <mergeCell ref="C6:C7"/>
    <mergeCell ref="D6:D7"/>
    <mergeCell ref="E6:F6"/>
    <mergeCell ref="D1:F1"/>
  </mergeCells>
  <pageMargins left="0.26" right="0.2" top="0.45" bottom="0.35" header="0.3" footer="0.2"/>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773C08-F1C5-4CF0-A3E3-9CDC3EAC21D4}">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A656FA9-7FD3-4ABE-A3B6-0A5FB4C638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2023-07-05T01:41:16Z</cp:lastPrinted>
  <dcterms:created xsi:type="dcterms:W3CDTF">2018-08-22T07:49:45Z</dcterms:created>
  <dcterms:modified xsi:type="dcterms:W3CDTF">2023-07-05T07:07:07Z</dcterms:modified>
</cp:coreProperties>
</file>