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5600" windowHeight="11760"/>
  </bookViews>
  <sheets>
    <sheet name="Sheet1" sheetId="1" r:id="rId1"/>
  </sheets>
  <definedNames>
    <definedName name="_xlnm.Print_Area" localSheetId="0">Sheet1!$A$1:$E$43</definedName>
    <definedName name="_xlnm.Print_Titles" localSheetId="0">Sheet1!$7:$7</definedName>
  </definedNames>
  <calcPr calcId="144525"/>
</workbook>
</file>

<file path=xl/calcChain.xml><?xml version="1.0" encoding="utf-8"?>
<calcChain xmlns="http://schemas.openxmlformats.org/spreadsheetml/2006/main">
  <c r="D10" i="1" l="1"/>
  <c r="C10" i="1"/>
  <c r="C42" i="1"/>
  <c r="E9" i="1" l="1"/>
  <c r="D8" i="1"/>
  <c r="D12" i="1"/>
  <c r="C8" i="1"/>
  <c r="E35" i="1" l="1"/>
  <c r="E13" i="1" l="1"/>
  <c r="E27" i="1"/>
  <c r="E29" i="1"/>
  <c r="E30" i="1"/>
  <c r="E31" i="1"/>
  <c r="E32" i="1"/>
  <c r="E33" i="1"/>
  <c r="E34" i="1"/>
  <c r="E36" i="1"/>
  <c r="E37" i="1"/>
  <c r="E38" i="1"/>
  <c r="E39" i="1"/>
  <c r="E40" i="1"/>
  <c r="C12" i="1" l="1"/>
  <c r="E12" i="1" l="1"/>
  <c r="E10" i="1"/>
  <c r="A30" i="1"/>
  <c r="A31" i="1" s="1"/>
  <c r="A32" i="1" s="1"/>
  <c r="A33" i="1" s="1"/>
  <c r="A34" i="1" s="1"/>
  <c r="A35" i="1" s="1"/>
  <c r="A36" i="1" s="1"/>
  <c r="A37" i="1" s="1"/>
  <c r="A38" i="1" s="1"/>
  <c r="E8" i="1" l="1"/>
</calcChain>
</file>

<file path=xl/comments1.xml><?xml version="1.0" encoding="utf-8"?>
<comments xmlns="http://schemas.openxmlformats.org/spreadsheetml/2006/main">
  <authors>
    <author>Mr. Vu Hong Kiem</author>
  </authors>
  <commentList>
    <comment ref="C8" authorId="0">
      <text>
        <r>
          <rPr>
            <b/>
            <sz val="9"/>
            <color indexed="81"/>
            <rFont val="Tahoma"/>
            <family val="2"/>
          </rPr>
          <t>Cộng thêm chi trả nợ gốc 13.400trđ + Chi CTMT, MTQG 1.004.713 trđ</t>
        </r>
      </text>
    </comment>
    <comment ref="D8" authorId="0">
      <text>
        <r>
          <rPr>
            <b/>
            <sz val="9"/>
            <color indexed="81"/>
            <rFont val="Tahoma"/>
            <family val="2"/>
          </rPr>
          <t xml:space="preserve">Cộng thêm chi nộp ns cấp trên 598.017.076.119đ + Chi trả nợ gốc 36.312.226.000đ + Chi CTMT, MTQG 924.340.847.453đ
</t>
        </r>
      </text>
    </comment>
  </commentList>
</comments>
</file>

<file path=xl/sharedStrings.xml><?xml version="1.0" encoding="utf-8"?>
<sst xmlns="http://schemas.openxmlformats.org/spreadsheetml/2006/main" count="66" uniqueCount="55">
  <si>
    <t>STT</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</si>
  <si>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</si>
  <si>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</si>
  <si>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</si>
  <si>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</si>
  <si>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</si>
  <si>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</si>
  <si>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</si>
  <si>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</si>
  <si>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</si>
  <si>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</si>
  <si>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</si>
  <si>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</si>
  <si>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t>
  </si>
  <si>
    <t>SO SÁNH (%)</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</si>
  <si>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</si>
  <si>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</si>
  <si>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</si>
  <si>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</si>
  <si>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</si>
  <si>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</si>
  <si>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</si>
  <si>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</si>
  <si>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</si>
  <si>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</si>
  <si>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</si>
  <si>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</si>
  <si>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</si>
  <si>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</si>
  <si>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</si>
  <si>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</si>
  <si>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</si>
  <si>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</si>
  <si>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</si>
  <si>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</si>
  <si>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</si>
  <si>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</si>
  <si>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</si>
  <si>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</si>
  <si>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</si>
  <si>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</si>
  <si>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</si>
  <si>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</si>
  <si>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</si>
  <si>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</si>
  <si>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QUYẾT TOÁN</t>
  </si>
  <si>
    <t>UBND TỈNH LAI CHÂU</t>
  </si>
  <si>
    <t>Đơn vị: Đồng</t>
  </si>
  <si>
    <t>Chi tạo nguồn, điều chỉnh tiền lương</t>
  </si>
  <si>
    <t>Biểu số 65/CK-NSNN</t>
  </si>
  <si>
    <t>QUYẾT TOÁN CHI NGÂN SÁCH CẤP TỈNH THEO TỪNG LĨNH VỰC NĂM 2021</t>
  </si>
  <si>
    <t>(Kèm theo Quyết định số:        /QĐ-UBND ngày         /       /2022 của UBND tỉnh Lai Châu)</t>
  </si>
  <si>
    <t>TỔNG CHI NSĐP</t>
  </si>
  <si>
    <t>Biểu 52 cua NĐ31</t>
  </si>
  <si>
    <t>Chi thể dục, thể thao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</si>
</sst>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
    <numFmt numFmtId="165" formatCode="_(* #,##0_);_(* \(#,##0\);_(* &quot;-&quot;??_);_(@_)"/>
    <numFmt numFmtId="166" formatCode="#,###;\-#,###;&quot;&quot;;_(@_)"/>
    <numFmt numFmtId="167" formatCode="0.0%"/>
  </numFmts>
  <fonts count="23">
    <font>
      <sz val="11"/>
      <color theme="1"/>
      <name val="Calibri"/>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3"/>
      <name val="VnTime"/>
    </font>
    <font>
      <sz val="11"/>
      <color theme="1"/>
      <name val="Calibri"/>
      <family val="2"/>
      <charset val="163"/>
      <scheme val="minor"/>
    </font>
    <font>
      <sz val="11"/>
      <color theme="1"/>
      <name val="Calibri"/>
      <family val="2"/>
      <scheme val="minor"/>
    </font>
    <font>
      <b/>
      <sz val="11"/>
      <name val="Times New Roman"/>
      <family val="1"/>
    </font>
    <font>
      <i/>
      <sz val="12"/>
      <name val="Times New Roman"/>
      <family val="1"/>
    </font>
    <font>
      <i/>
      <sz val="13"/>
      <name val="Times New Roman"/>
      <family val="1"/>
    </font>
    <font>
      <sz val="11"/>
      <name val="Times New Roman"/>
      <family val="1"/>
    </font>
    <font>
      <i/>
      <sz val="11"/>
      <name val="Times New Roman"/>
      <family val="1"/>
    </font>
    <font>
      <b/>
      <sz val="10"/>
      <name val="Times New Roman"/>
      <family val="1"/>
    </font>
    <font>
      <sz val="12"/>
      <name val="Times New Roman"/>
      <family val="1"/>
    </font>
    <font>
      <b/>
      <sz val="12"/>
      <name val="Times New Roman"/>
      <family val="1"/>
    </font>
    <font>
      <sz val="13"/>
      <name val="Times New Roman"/>
      <family val="1"/>
    </font>
    <font>
      <b/>
      <sz val="9"/>
      <color indexed="81"/>
      <name val="Tahoma"/>
      <family val="2"/>
    </font>
    <font>
      <sz val="12"/>
      <name val=".VnArial Narrow"/>
    </font>
    <font>
      <b/>
      <sz val="13"/>
      <name val="Times New Roman"/>
      <family val="1"/>
    </font>
    <font>
      <sz val="10"/>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43" fontId="6" fillId="0" borderId="0" applyFont="0" applyFill="0" applyBorder="0" applyAlignment="0" applyProtection="0"/>
    <xf numFmtId="44" fontId="6" fillId="0" borderId="0" applyFont="0" applyFill="0" applyBorder="0" applyAlignment="0" applyProtection="0"/>
    <xf numFmtId="166" fontId="5" fillId="0" borderId="0" applyFont="0" applyFill="0" applyBorder="0" applyAlignment="0" applyProtection="0"/>
    <xf numFmtId="0" fontId="3" fillId="0" borderId="0"/>
    <xf numFmtId="0" fontId="4" fillId="0" borderId="0"/>
    <xf numFmtId="0" fontId="2" fillId="0" borderId="0"/>
    <xf numFmtId="0" fontId="8" fillId="0" borderId="0"/>
    <xf numFmtId="0" fontId="3" fillId="0" borderId="0"/>
    <xf numFmtId="0" fontId="6" fillId="0" borderId="0"/>
    <xf numFmtId="0" fontId="1" fillId="0" borderId="0"/>
    <xf numFmtId="0" fontId="7" fillId="0" borderId="0"/>
    <xf numFmtId="43" fontId="9" fillId="0" borderId="0" applyFont="0" applyFill="0" applyBorder="0" applyAlignment="0" applyProtection="0"/>
    <xf numFmtId="0" fontId="1" fillId="0" borderId="0"/>
    <xf numFmtId="0" fontId="20" fillId="0" borderId="0"/>
  </cellStyleXfs>
  <cellXfs count="46">
    <xf numFmtId="0" fontId="0" fillId="0" borderId="0" xfId="0"/>
    <xf numFmtId="0" fontId="17" fillId="0" borderId="0" xfId="0" applyFont="1" applyFill="1" applyAlignment="1">
      <alignment horizontal="left" vertical="center"/>
    </xf>
    <xf numFmtId="0" fontId="18" fillId="0" borderId="0" xfId="9" applyFont="1" applyFill="1" applyAlignment="1">
      <alignment vertical="center"/>
    </xf>
    <xf numFmtId="0" fontId="18" fillId="0" borderId="0" xfId="9" applyFont="1" applyFill="1" applyAlignment="1">
      <alignment horizontal="right" vertical="center"/>
    </xf>
    <xf numFmtId="44" fontId="12" fillId="0" borderId="0" xfId="2" applyFont="1" applyFill="1" applyAlignment="1">
      <alignment horizontal="right" vertical="center"/>
    </xf>
    <xf numFmtId="0" fontId="10" fillId="0" borderId="2" xfId="9"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0" fontId="10" fillId="0" borderId="1" xfId="9" applyFont="1" applyFill="1" applyBorder="1" applyAlignment="1">
      <alignment horizontal="center" vertical="center" wrapText="1"/>
    </xf>
    <xf numFmtId="0" fontId="10" fillId="0" borderId="1" xfId="9" applyFont="1" applyFill="1" applyBorder="1" applyAlignment="1">
      <alignment horizontal="left" vertical="center" wrapText="1"/>
    </xf>
    <xf numFmtId="165" fontId="15" fillId="0" borderId="1" xfId="12" applyNumberFormat="1" applyFont="1" applyBorder="1" applyAlignment="1">
      <alignment horizontal="right" vertical="center" wrapText="1"/>
    </xf>
    <xf numFmtId="0" fontId="17" fillId="0" borderId="1" xfId="9" applyFont="1" applyFill="1" applyBorder="1" applyAlignment="1">
      <alignment horizontal="center" vertical="center" wrapText="1"/>
    </xf>
    <xf numFmtId="0" fontId="16" fillId="0" borderId="1" xfId="9" applyFont="1" applyFill="1" applyBorder="1" applyAlignment="1">
      <alignment horizontal="left" vertical="center" wrapText="1"/>
    </xf>
    <xf numFmtId="0" fontId="17" fillId="0" borderId="1" xfId="9" applyFont="1" applyFill="1" applyBorder="1" applyAlignment="1">
      <alignment vertical="center" wrapText="1"/>
    </xf>
    <xf numFmtId="0" fontId="16" fillId="0" borderId="1" xfId="0" applyFont="1" applyFill="1" applyBorder="1" applyAlignment="1">
      <alignment horizontal="center" vertical="center" wrapText="1"/>
    </xf>
    <xf numFmtId="164" fontId="16" fillId="0" borderId="1" xfId="0" applyNumberFormat="1" applyFont="1" applyFill="1" applyBorder="1" applyAlignment="1">
      <alignment vertical="center" wrapText="1"/>
    </xf>
    <xf numFmtId="164" fontId="11" fillId="0" borderId="1" xfId="0" applyNumberFormat="1" applyFont="1" applyFill="1" applyBorder="1" applyAlignment="1">
      <alignment vertical="center" wrapText="1"/>
    </xf>
    <xf numFmtId="165" fontId="11" fillId="0" borderId="1" xfId="12" applyNumberFormat="1" applyFont="1" applyFill="1" applyBorder="1" applyAlignment="1">
      <alignment vertical="center" wrapText="1"/>
    </xf>
    <xf numFmtId="0" fontId="16" fillId="0" borderId="1" xfId="11" applyFont="1" applyFill="1" applyBorder="1" applyAlignment="1">
      <alignment horizontal="center" vertical="center" wrapText="1"/>
    </xf>
    <xf numFmtId="164" fontId="16" fillId="0" borderId="1" xfId="11" applyNumberFormat="1" applyFont="1" applyFill="1" applyBorder="1" applyAlignment="1">
      <alignment vertical="center" wrapText="1"/>
    </xf>
    <xf numFmtId="165" fontId="16" fillId="0" borderId="1" xfId="12" applyNumberFormat="1" applyFont="1" applyFill="1" applyBorder="1" applyAlignment="1">
      <alignment vertical="center" wrapText="1"/>
    </xf>
    <xf numFmtId="164" fontId="16" fillId="0" borderId="1" xfId="11" applyNumberFormat="1" applyFont="1" applyFill="1" applyBorder="1" applyAlignment="1">
      <alignment horizontal="justify" vertical="center" wrapText="1"/>
    </xf>
    <xf numFmtId="0" fontId="16" fillId="0" borderId="1" xfId="9" applyFont="1" applyFill="1" applyBorder="1" applyAlignment="1">
      <alignment horizontal="center" vertical="center" wrapText="1"/>
    </xf>
    <xf numFmtId="0" fontId="11" fillId="0" borderId="1" xfId="9" applyFont="1" applyFill="1" applyBorder="1" applyAlignment="1">
      <alignment vertical="center" wrapText="1"/>
    </xf>
    <xf numFmtId="0" fontId="17" fillId="0" borderId="1" xfId="11" applyFont="1" applyFill="1" applyBorder="1" applyAlignment="1">
      <alignment horizontal="center" vertical="center" wrapText="1"/>
    </xf>
    <xf numFmtId="164" fontId="17" fillId="0" borderId="1" xfId="11" applyNumberFormat="1" applyFont="1" applyFill="1" applyBorder="1" applyAlignment="1">
      <alignment vertical="center" wrapText="1"/>
    </xf>
    <xf numFmtId="0" fontId="17" fillId="0" borderId="3" xfId="0" applyFont="1" applyFill="1" applyBorder="1" applyAlignment="1">
      <alignment vertical="center"/>
    </xf>
    <xf numFmtId="165" fontId="13" fillId="0" borderId="0" xfId="1" applyNumberFormat="1" applyFont="1" applyFill="1" applyAlignment="1">
      <alignment vertical="center"/>
    </xf>
    <xf numFmtId="3" fontId="15" fillId="0" borderId="1" xfId="0" applyNumberFormat="1" applyFont="1" applyBorder="1" applyAlignment="1">
      <alignment horizontal="right" vertical="center" wrapText="1"/>
    </xf>
    <xf numFmtId="3" fontId="10" fillId="0" borderId="3" xfId="0" applyNumberFormat="1" applyFont="1" applyBorder="1" applyAlignment="1">
      <alignment horizontal="center" vertical="center" wrapText="1"/>
    </xf>
    <xf numFmtId="3" fontId="15" fillId="0" borderId="3" xfId="0" applyNumberFormat="1" applyFont="1" applyBorder="1" applyAlignment="1">
      <alignment horizontal="right" vertical="center" wrapText="1"/>
    </xf>
    <xf numFmtId="9" fontId="10" fillId="0" borderId="3" xfId="0" applyNumberFormat="1" applyFont="1" applyBorder="1" applyAlignment="1">
      <alignment vertical="center"/>
    </xf>
    <xf numFmtId="9" fontId="10" fillId="0" borderId="1" xfId="0" applyNumberFormat="1" applyFont="1" applyBorder="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167" fontId="10" fillId="0" borderId="1" xfId="0" applyNumberFormat="1" applyFont="1" applyBorder="1" applyAlignment="1">
      <alignment vertical="center"/>
    </xf>
    <xf numFmtId="167" fontId="13" fillId="0" borderId="1" xfId="0" applyNumberFormat="1" applyFont="1" applyBorder="1" applyAlignment="1">
      <alignment vertical="center"/>
    </xf>
    <xf numFmtId="0" fontId="11" fillId="0" borderId="0" xfId="9" applyFont="1" applyFill="1" applyAlignment="1">
      <alignment horizontal="center" vertical="center"/>
    </xf>
    <xf numFmtId="165" fontId="14" fillId="0" borderId="0" xfId="1" applyNumberFormat="1" applyFont="1" applyFill="1" applyAlignment="1">
      <alignment horizontal="right" vertical="center"/>
    </xf>
    <xf numFmtId="0" fontId="13" fillId="0" borderId="0" xfId="9" applyFont="1" applyFill="1" applyAlignment="1">
      <alignment horizontal="center" vertical="center"/>
    </xf>
    <xf numFmtId="0" fontId="21" fillId="0" borderId="0" xfId="9" applyFont="1" applyFill="1" applyAlignment="1">
      <alignment vertical="center"/>
    </xf>
    <xf numFmtId="3" fontId="15" fillId="2" borderId="1" xfId="0"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3" fontId="22" fillId="0" borderId="1" xfId="0" applyNumberFormat="1" applyFont="1" applyBorder="1" applyAlignment="1">
      <alignment horizontal="right" vertical="center" wrapText="1"/>
    </xf>
    <xf numFmtId="0" fontId="17" fillId="0" borderId="0" xfId="9" applyFont="1" applyFill="1" applyAlignment="1">
      <alignment horizontal="center" vertical="center"/>
    </xf>
    <xf numFmtId="0" fontId="11" fillId="0" borderId="0" xfId="9" applyFont="1" applyFill="1" applyAlignment="1">
      <alignment horizontal="center" vertical="center"/>
    </xf>
    <xf numFmtId="165" fontId="14" fillId="0" borderId="0" xfId="1" applyNumberFormat="1" applyFont="1" applyFill="1" applyAlignment="1">
      <alignment horizontal="right" vertical="center"/>
    </xf>
  </cellXfs>
  <cellStyles count="15">
    <cellStyle name="Comma" xfId="12" builtinId="3"/>
    <cellStyle name="Comma 2" xfId="1"/>
    <cellStyle name="Currency 2" xfId="2"/>
    <cellStyle name="HAI" xfId="3"/>
    <cellStyle name="Normal" xfId="0" builtinId="0"/>
    <cellStyle name="Normal 2" xfId="4"/>
    <cellStyle name="Normal 3" xfId="5"/>
    <cellStyle name="Normal 4" xfId="6"/>
    <cellStyle name="Normal 4 2" xfId="13"/>
    <cellStyle name="Normal 5" xfId="7"/>
    <cellStyle name="Normal 6" xfId="8"/>
    <cellStyle name="Normal 7" xfId="9"/>
    <cellStyle name="Normal 8" xfId="10"/>
    <cellStyle name="Normal 8 2" xfId="14"/>
    <cellStyle name="Normal_Chi NSTW NSDP 2002 - PL"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3"/>
  <sheetViews>
    <sheetView tabSelected="1" zoomScaleNormal="100" workbookViewId="0">
      <selection activeCell="D9" sqref="D9"/>
    </sheetView>
  </sheetViews>
  <sheetFormatPr defaultRowHeight="16.5"/>
  <cols>
    <col min="1" max="1" width="6" style="2" customWidth="1"/>
    <col min="2" max="2" width="47.85546875" style="2" customWidth="1"/>
    <col min="3" max="3" width="16.28515625" style="2" customWidth="1"/>
    <col min="4" max="4" width="17.7109375" style="2" customWidth="1"/>
    <col min="5" max="5" width="8.85546875" style="26" customWidth="1"/>
    <col min="6" max="16384" width="9.140625" style="2"/>
  </cols>
  <sheetData>
    <row r="1" spans="1:7" ht="16.5" customHeight="1">
      <c r="A1" s="1" t="s">
        <v>46</v>
      </c>
      <c r="C1" s="45" t="s">
        <v>49</v>
      </c>
      <c r="D1" s="45"/>
      <c r="E1" s="45"/>
      <c r="G1" s="2" t="s">
        <v>53</v>
      </c>
    </row>
    <row r="2" spans="1:7" ht="16.5" customHeight="1">
      <c r="A2" s="1"/>
      <c r="C2" s="37"/>
      <c r="D2" s="37"/>
      <c r="E2" s="37"/>
    </row>
    <row r="3" spans="1:7">
      <c r="A3" s="43" t="s">
        <v>50</v>
      </c>
      <c r="B3" s="43"/>
      <c r="C3" s="43"/>
      <c r="D3" s="43"/>
      <c r="E3" s="43"/>
    </row>
    <row r="4" spans="1:7">
      <c r="A4" s="44" t="s">
        <v>51</v>
      </c>
      <c r="B4" s="44"/>
      <c r="C4" s="44"/>
      <c r="D4" s="44"/>
      <c r="E4" s="44"/>
    </row>
    <row r="5" spans="1:7">
      <c r="A5" s="36"/>
      <c r="B5" s="36"/>
      <c r="C5" s="36"/>
      <c r="D5" s="36"/>
      <c r="E5" s="36"/>
    </row>
    <row r="6" spans="1:7">
      <c r="A6" s="3"/>
      <c r="B6" s="4"/>
      <c r="C6" s="4"/>
      <c r="D6" s="4"/>
      <c r="E6" s="37" t="s">
        <v>47</v>
      </c>
    </row>
    <row r="7" spans="1:7" s="38" customFormat="1" ht="54.75" customHeight="1">
      <c r="A7" s="5" t="s">
        <v>0</v>
      </c>
      <c r="B7" s="5" t="s">
        <v>1</v>
      </c>
      <c r="C7" s="5" t="s">
        <v>24</v>
      </c>
      <c r="D7" s="5" t="s">
        <v>45</v>
      </c>
      <c r="E7" s="6" t="s">
        <v>14</v>
      </c>
    </row>
    <row r="8" spans="1:7" s="39" customFormat="1" ht="18" customHeight="1">
      <c r="A8" s="7"/>
      <c r="B8" s="7" t="s">
        <v>52</v>
      </c>
      <c r="C8" s="9">
        <f>+C9+C10+C43+13400000000+1004713000000</f>
        <v>7267110000000</v>
      </c>
      <c r="D8" s="9">
        <f>+D9+D10+D43+598017076119+36312226000+924340847453</f>
        <v>9183835348030</v>
      </c>
      <c r="E8" s="34">
        <f t="shared" ref="E8:E40" si="0">D8/C8</f>
        <v>1.2637534519265567</v>
      </c>
    </row>
    <row r="9" spans="1:7" s="39" customFormat="1" ht="37.5" customHeight="1">
      <c r="A9" s="7" t="s">
        <v>2</v>
      </c>
      <c r="B9" s="8" t="s">
        <v>25</v>
      </c>
      <c r="C9" s="40">
        <v>3560942000000</v>
      </c>
      <c r="D9" s="40">
        <v>3719010069523</v>
      </c>
      <c r="E9" s="34">
        <f>D9/C9</f>
        <v>1.0443893973906342</v>
      </c>
    </row>
    <row r="10" spans="1:7" s="39" customFormat="1" ht="18" customHeight="1">
      <c r="A10" s="7" t="s">
        <v>3</v>
      </c>
      <c r="B10" s="8" t="s">
        <v>26</v>
      </c>
      <c r="C10" s="9">
        <f>C12+C27+C39+C40+C41+C42</f>
        <v>2688055000000</v>
      </c>
      <c r="D10" s="9">
        <f>D12+D27+D39+D40+D41+D42</f>
        <v>2408794987980</v>
      </c>
      <c r="E10" s="34">
        <f t="shared" si="0"/>
        <v>0.89611075219071035</v>
      </c>
    </row>
    <row r="11" spans="1:7" s="39" customFormat="1" ht="18" customHeight="1">
      <c r="A11" s="10"/>
      <c r="B11" s="11" t="s">
        <v>19</v>
      </c>
      <c r="C11" s="9"/>
      <c r="D11" s="9"/>
      <c r="E11" s="34"/>
    </row>
    <row r="12" spans="1:7" s="39" customFormat="1" ht="18" customHeight="1">
      <c r="A12" s="10" t="s">
        <v>4</v>
      </c>
      <c r="B12" s="12" t="s">
        <v>15</v>
      </c>
      <c r="C12" s="9">
        <f>C13+C25+C26</f>
        <v>490344000000</v>
      </c>
      <c r="D12" s="9">
        <f>D13+D25+D26</f>
        <v>600200877760</v>
      </c>
      <c r="E12" s="34">
        <f t="shared" si="0"/>
        <v>1.2240404241919958</v>
      </c>
    </row>
    <row r="13" spans="1:7" s="39" customFormat="1" ht="18" customHeight="1">
      <c r="A13" s="13">
        <v>1</v>
      </c>
      <c r="B13" s="14" t="s">
        <v>16</v>
      </c>
      <c r="C13" s="41">
        <v>490344000000</v>
      </c>
      <c r="D13" s="41">
        <v>600200877760</v>
      </c>
      <c r="E13" s="35">
        <f t="shared" si="0"/>
        <v>1.2240404241919958</v>
      </c>
    </row>
    <row r="14" spans="1:7" s="39" customFormat="1" ht="18" customHeight="1">
      <c r="A14" s="13"/>
      <c r="B14" s="15" t="s">
        <v>19</v>
      </c>
      <c r="C14" s="16"/>
      <c r="D14" s="41"/>
      <c r="E14" s="31"/>
    </row>
    <row r="15" spans="1:7" s="39" customFormat="1" ht="18" customHeight="1">
      <c r="A15" s="17" t="s">
        <v>27</v>
      </c>
      <c r="B15" s="18" t="s">
        <v>20</v>
      </c>
      <c r="C15" s="19"/>
      <c r="D15" s="41">
        <v>20493014459</v>
      </c>
      <c r="E15" s="31"/>
    </row>
    <row r="16" spans="1:7" s="39" customFormat="1" ht="18" customHeight="1">
      <c r="A16" s="17" t="s">
        <v>28</v>
      </c>
      <c r="B16" s="18" t="s">
        <v>21</v>
      </c>
      <c r="C16" s="19"/>
      <c r="D16" s="41">
        <v>841892869</v>
      </c>
      <c r="E16" s="31"/>
    </row>
    <row r="17" spans="1:5" s="39" customFormat="1" ht="18" customHeight="1">
      <c r="A17" s="17" t="s">
        <v>29</v>
      </c>
      <c r="B17" s="18" t="s">
        <v>30</v>
      </c>
      <c r="C17" s="19"/>
      <c r="D17" s="41">
        <v>24755645999</v>
      </c>
      <c r="E17" s="31"/>
    </row>
    <row r="18" spans="1:5" s="39" customFormat="1" ht="18" customHeight="1">
      <c r="A18" s="17" t="s">
        <v>31</v>
      </c>
      <c r="B18" s="18" t="s">
        <v>32</v>
      </c>
      <c r="C18" s="19"/>
      <c r="D18" s="41">
        <v>1883897000</v>
      </c>
      <c r="E18" s="31"/>
    </row>
    <row r="19" spans="1:5" s="39" customFormat="1" ht="18" customHeight="1">
      <c r="A19" s="17" t="s">
        <v>33</v>
      </c>
      <c r="B19" s="18" t="s">
        <v>34</v>
      </c>
      <c r="C19" s="19"/>
      <c r="D19" s="41"/>
      <c r="E19" s="31"/>
    </row>
    <row r="20" spans="1:5" s="39" customFormat="1" ht="18" customHeight="1">
      <c r="A20" s="17" t="s">
        <v>35</v>
      </c>
      <c r="B20" s="18" t="s">
        <v>36</v>
      </c>
      <c r="C20" s="19"/>
      <c r="D20" s="41"/>
      <c r="E20" s="31"/>
    </row>
    <row r="21" spans="1:5" s="39" customFormat="1" ht="18" customHeight="1">
      <c r="A21" s="17" t="s">
        <v>37</v>
      </c>
      <c r="B21" s="18" t="s">
        <v>38</v>
      </c>
      <c r="C21" s="19"/>
      <c r="D21" s="41">
        <v>981404000</v>
      </c>
      <c r="E21" s="31"/>
    </row>
    <row r="22" spans="1:5" s="39" customFormat="1" ht="18" customHeight="1">
      <c r="A22" s="17" t="s">
        <v>39</v>
      </c>
      <c r="B22" s="18" t="s">
        <v>40</v>
      </c>
      <c r="C22" s="19"/>
      <c r="D22" s="41">
        <v>454694529181</v>
      </c>
      <c r="E22" s="31"/>
    </row>
    <row r="23" spans="1:5" s="39" customFormat="1" ht="31.5">
      <c r="A23" s="17" t="s">
        <v>41</v>
      </c>
      <c r="B23" s="18" t="s">
        <v>42</v>
      </c>
      <c r="C23" s="19"/>
      <c r="D23" s="41">
        <v>9843349819</v>
      </c>
      <c r="E23" s="31"/>
    </row>
    <row r="24" spans="1:5" s="39" customFormat="1" ht="18" customHeight="1">
      <c r="A24" s="17" t="s">
        <v>43</v>
      </c>
      <c r="B24" s="18" t="s">
        <v>44</v>
      </c>
      <c r="C24" s="19"/>
      <c r="D24" s="41">
        <v>16419000</v>
      </c>
      <c r="E24" s="31"/>
    </row>
    <row r="25" spans="1:5" s="39" customFormat="1" ht="69.75" customHeight="1">
      <c r="A25" s="17">
        <v>2</v>
      </c>
      <c r="B25" s="20" t="s">
        <v>17</v>
      </c>
      <c r="C25" s="19"/>
      <c r="D25" s="41"/>
      <c r="E25" s="31"/>
    </row>
    <row r="26" spans="1:5" s="39" customFormat="1" ht="18" customHeight="1">
      <c r="A26" s="13">
        <v>3</v>
      </c>
      <c r="B26" s="14" t="s">
        <v>18</v>
      </c>
      <c r="C26" s="19"/>
      <c r="D26" s="41"/>
      <c r="E26" s="31"/>
    </row>
    <row r="27" spans="1:5" s="39" customFormat="1" ht="18" customHeight="1">
      <c r="A27" s="10" t="s">
        <v>5</v>
      </c>
      <c r="B27" s="12" t="s">
        <v>9</v>
      </c>
      <c r="C27" s="27">
        <v>1809873000000</v>
      </c>
      <c r="D27" s="27">
        <v>1807261195070</v>
      </c>
      <c r="E27" s="34">
        <f t="shared" si="0"/>
        <v>0.9985569125955247</v>
      </c>
    </row>
    <row r="28" spans="1:5" ht="18" customHeight="1">
      <c r="A28" s="21"/>
      <c r="B28" s="22" t="s">
        <v>19</v>
      </c>
      <c r="C28" s="42"/>
      <c r="D28" s="42"/>
      <c r="E28" s="34"/>
    </row>
    <row r="29" spans="1:5" ht="18" customHeight="1">
      <c r="A29" s="21">
        <v>1</v>
      </c>
      <c r="B29" s="18" t="s">
        <v>20</v>
      </c>
      <c r="C29" s="42">
        <v>277382000000</v>
      </c>
      <c r="D29" s="42">
        <v>260722997288</v>
      </c>
      <c r="E29" s="35">
        <f t="shared" si="0"/>
        <v>0.93994201962636359</v>
      </c>
    </row>
    <row r="30" spans="1:5" ht="18" customHeight="1">
      <c r="A30" s="21">
        <f t="shared" ref="A30:A38" si="1">+A29+1</f>
        <v>2</v>
      </c>
      <c r="B30" s="18" t="s">
        <v>21</v>
      </c>
      <c r="C30" s="42">
        <v>12407000000</v>
      </c>
      <c r="D30" s="42">
        <v>11890588519</v>
      </c>
      <c r="E30" s="35">
        <f t="shared" si="0"/>
        <v>0.95837740944628036</v>
      </c>
    </row>
    <row r="31" spans="1:5" ht="18" customHeight="1">
      <c r="A31" s="21">
        <f>+A30+1</f>
        <v>3</v>
      </c>
      <c r="B31" s="18" t="s">
        <v>30</v>
      </c>
      <c r="C31" s="42">
        <v>637723000000</v>
      </c>
      <c r="D31" s="42">
        <v>679999258777</v>
      </c>
      <c r="E31" s="35">
        <f t="shared" si="0"/>
        <v>1.0662925106621526</v>
      </c>
    </row>
    <row r="32" spans="1:5" ht="18" customHeight="1">
      <c r="A32" s="21">
        <f t="shared" si="1"/>
        <v>4</v>
      </c>
      <c r="B32" s="18" t="s">
        <v>32</v>
      </c>
      <c r="C32" s="42">
        <v>34907000000</v>
      </c>
      <c r="D32" s="42">
        <v>36787160566</v>
      </c>
      <c r="E32" s="35">
        <f t="shared" si="0"/>
        <v>1.0538619923224568</v>
      </c>
    </row>
    <row r="33" spans="1:5" ht="18" customHeight="1">
      <c r="A33" s="21">
        <f t="shared" si="1"/>
        <v>5</v>
      </c>
      <c r="B33" s="18" t="s">
        <v>34</v>
      </c>
      <c r="C33" s="42">
        <v>22755000000</v>
      </c>
      <c r="D33" s="42">
        <v>39351014455</v>
      </c>
      <c r="E33" s="35">
        <f t="shared" si="0"/>
        <v>1.7293348475060426</v>
      </c>
    </row>
    <row r="34" spans="1:5" ht="18" customHeight="1">
      <c r="A34" s="21">
        <f t="shared" si="1"/>
        <v>6</v>
      </c>
      <c r="B34" s="18" t="s">
        <v>54</v>
      </c>
      <c r="C34" s="42">
        <v>10220000000</v>
      </c>
      <c r="D34" s="42">
        <v>10869997325</v>
      </c>
      <c r="E34" s="35">
        <f t="shared" si="0"/>
        <v>1.0636005210371819</v>
      </c>
    </row>
    <row r="35" spans="1:5" ht="18" customHeight="1">
      <c r="A35" s="21">
        <f t="shared" si="1"/>
        <v>7</v>
      </c>
      <c r="B35" s="18" t="s">
        <v>38</v>
      </c>
      <c r="C35" s="42">
        <v>6246000000</v>
      </c>
      <c r="D35" s="42">
        <v>6017114191</v>
      </c>
      <c r="E35" s="35">
        <f t="shared" si="0"/>
        <v>0.96335481764329167</v>
      </c>
    </row>
    <row r="36" spans="1:5" ht="18" customHeight="1">
      <c r="A36" s="21">
        <f t="shared" si="1"/>
        <v>8</v>
      </c>
      <c r="B36" s="18" t="s">
        <v>40</v>
      </c>
      <c r="C36" s="42">
        <v>229933000000</v>
      </c>
      <c r="D36" s="42">
        <v>228971771463</v>
      </c>
      <c r="E36" s="35">
        <f t="shared" si="0"/>
        <v>0.9958195277015478</v>
      </c>
    </row>
    <row r="37" spans="1:5" ht="33.75" customHeight="1">
      <c r="A37" s="21">
        <f t="shared" si="1"/>
        <v>9</v>
      </c>
      <c r="B37" s="18" t="s">
        <v>42</v>
      </c>
      <c r="C37" s="42">
        <v>363305000000</v>
      </c>
      <c r="D37" s="42">
        <v>334384565483</v>
      </c>
      <c r="E37" s="35">
        <f t="shared" si="0"/>
        <v>0.92039626617580272</v>
      </c>
    </row>
    <row r="38" spans="1:5" ht="18" customHeight="1">
      <c r="A38" s="21">
        <f t="shared" si="1"/>
        <v>10</v>
      </c>
      <c r="B38" s="18" t="s">
        <v>44</v>
      </c>
      <c r="C38" s="42">
        <v>15095000000</v>
      </c>
      <c r="D38" s="42">
        <v>18212297312</v>
      </c>
      <c r="E38" s="35">
        <f t="shared" si="0"/>
        <v>1.206511912023849</v>
      </c>
    </row>
    <row r="39" spans="1:5" ht="39" customHeight="1">
      <c r="A39" s="23" t="s">
        <v>6</v>
      </c>
      <c r="B39" s="24" t="s">
        <v>10</v>
      </c>
      <c r="C39" s="27">
        <v>300000000</v>
      </c>
      <c r="D39" s="27">
        <v>332915150</v>
      </c>
      <c r="E39" s="34">
        <f t="shared" si="0"/>
        <v>1.1097171666666668</v>
      </c>
    </row>
    <row r="40" spans="1:5" ht="18" customHeight="1">
      <c r="A40" s="32" t="s">
        <v>7</v>
      </c>
      <c r="B40" s="33" t="s">
        <v>11</v>
      </c>
      <c r="C40" s="27">
        <v>1000000000</v>
      </c>
      <c r="D40" s="27">
        <v>1000000000</v>
      </c>
      <c r="E40" s="34">
        <f t="shared" si="0"/>
        <v>1</v>
      </c>
    </row>
    <row r="41" spans="1:5" ht="18" customHeight="1">
      <c r="A41" s="32" t="s">
        <v>8</v>
      </c>
      <c r="B41" s="33" t="s">
        <v>12</v>
      </c>
      <c r="C41" s="27">
        <v>113499000000</v>
      </c>
      <c r="D41" s="27"/>
      <c r="E41" s="31"/>
    </row>
    <row r="42" spans="1:5" ht="18" customHeight="1">
      <c r="A42" s="32" t="s">
        <v>22</v>
      </c>
      <c r="B42" s="33" t="s">
        <v>48</v>
      </c>
      <c r="C42" s="27">
        <f>24196000000+248843000000</f>
        <v>273039000000</v>
      </c>
      <c r="D42" s="27"/>
      <c r="E42" s="31"/>
    </row>
    <row r="43" spans="1:5" s="39" customFormat="1" ht="18" customHeight="1">
      <c r="A43" s="28" t="s">
        <v>13</v>
      </c>
      <c r="B43" s="25" t="s">
        <v>23</v>
      </c>
      <c r="C43" s="29"/>
      <c r="D43" s="29">
        <v>1497360140955</v>
      </c>
      <c r="E43" s="30"/>
    </row>
  </sheetData>
  <mergeCells count="3">
    <mergeCell ref="A3:E3"/>
    <mergeCell ref="A4:E4"/>
    <mergeCell ref="C1:E1"/>
  </mergeCells>
  <printOptions horizontalCentered="1"/>
  <pageMargins left="0.2" right="0.2" top="0.75" bottom="0.4" header="0.3" footer="0.4"/>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F86C89-2D34-465F-9A2D-EF171F040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0E12940-5313-4F99-B57E-358F59473372}">
  <ds:schemaRefs>
    <ds:schemaRef ds:uri="http://schemas.microsoft.com/sharepoint/v3/contenttype/forms"/>
  </ds:schemaRefs>
</ds:datastoreItem>
</file>

<file path=customXml/itemProps3.xml><?xml version="1.0" encoding="utf-8"?>
<ds:datastoreItem xmlns:ds="http://schemas.openxmlformats.org/officeDocument/2006/customXml" ds:itemID="{1B530AD4-90CE-40F6-BD0B-EA1E2092EB69}">
  <ds:schemaRefs>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2021-12-28T07:40:17Z</cp:lastPrinted>
  <dcterms:created xsi:type="dcterms:W3CDTF">2018-08-22T07:49:45Z</dcterms:created>
  <dcterms:modified xsi:type="dcterms:W3CDTF">2023-01-03T02:42:19Z</dcterms:modified>
</cp:coreProperties>
</file>