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4240" windowHeight="13140"/>
  </bookViews>
  <sheets>
    <sheet name="Sheet1" sheetId="1" r:id="rId1"/>
  </sheets>
  <definedNames>
    <definedName name="_xlnm.Print_Area" localSheetId="0">Sheet1!$A$1:$V$86</definedName>
    <definedName name="_xlnm.Print_Titles" localSheetId="0">Sheet1!$5:$7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1" l="1"/>
  <c r="C8" i="1"/>
  <c r="E84" i="1"/>
  <c r="C84" i="1"/>
  <c r="V10" i="1" l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70" i="1"/>
  <c r="V71" i="1"/>
  <c r="V72" i="1"/>
  <c r="V73" i="1"/>
  <c r="K86" i="1" l="1"/>
  <c r="C83" i="1"/>
  <c r="C81" i="1"/>
  <c r="H11" i="1"/>
  <c r="C11" i="1" s="1"/>
  <c r="H12" i="1"/>
  <c r="C12" i="1" s="1"/>
  <c r="H13" i="1"/>
  <c r="C13" i="1" s="1"/>
  <c r="H14" i="1"/>
  <c r="C14" i="1" s="1"/>
  <c r="H15" i="1"/>
  <c r="C15" i="1" s="1"/>
  <c r="H16" i="1"/>
  <c r="C16" i="1" s="1"/>
  <c r="H17" i="1"/>
  <c r="C17" i="1" s="1"/>
  <c r="H18" i="1"/>
  <c r="C18" i="1" s="1"/>
  <c r="H19" i="1"/>
  <c r="C19" i="1" s="1"/>
  <c r="H20" i="1"/>
  <c r="C20" i="1" s="1"/>
  <c r="H21" i="1"/>
  <c r="C21" i="1" s="1"/>
  <c r="H22" i="1"/>
  <c r="C22" i="1" s="1"/>
  <c r="H23" i="1"/>
  <c r="C23" i="1" s="1"/>
  <c r="H24" i="1"/>
  <c r="H25" i="1"/>
  <c r="C25" i="1" s="1"/>
  <c r="H26" i="1"/>
  <c r="C26" i="1" s="1"/>
  <c r="H27" i="1"/>
  <c r="C27" i="1" s="1"/>
  <c r="H28" i="1"/>
  <c r="C28" i="1" s="1"/>
  <c r="H29" i="1"/>
  <c r="C29" i="1" s="1"/>
  <c r="H30" i="1"/>
  <c r="C30" i="1" s="1"/>
  <c r="H31" i="1"/>
  <c r="C31" i="1" s="1"/>
  <c r="H32" i="1"/>
  <c r="H33" i="1"/>
  <c r="C33" i="1" s="1"/>
  <c r="H34" i="1"/>
  <c r="C34" i="1" s="1"/>
  <c r="H35" i="1"/>
  <c r="C35" i="1" s="1"/>
  <c r="H36" i="1"/>
  <c r="C36" i="1" s="1"/>
  <c r="H37" i="1"/>
  <c r="C37" i="1" s="1"/>
  <c r="H38" i="1"/>
  <c r="C38" i="1" s="1"/>
  <c r="H39" i="1"/>
  <c r="C39" i="1" s="1"/>
  <c r="H40" i="1"/>
  <c r="H41" i="1"/>
  <c r="C41" i="1" s="1"/>
  <c r="H42" i="1"/>
  <c r="C42" i="1" s="1"/>
  <c r="H43" i="1"/>
  <c r="C43" i="1" s="1"/>
  <c r="H44" i="1"/>
  <c r="C44" i="1" s="1"/>
  <c r="H45" i="1"/>
  <c r="C45" i="1" s="1"/>
  <c r="H46" i="1"/>
  <c r="C46" i="1" s="1"/>
  <c r="H47" i="1"/>
  <c r="C47" i="1" s="1"/>
  <c r="H48" i="1"/>
  <c r="C48" i="1" s="1"/>
  <c r="H49" i="1"/>
  <c r="C49" i="1" s="1"/>
  <c r="H50" i="1"/>
  <c r="C50" i="1" s="1"/>
  <c r="H51" i="1"/>
  <c r="C51" i="1" s="1"/>
  <c r="H52" i="1"/>
  <c r="C52" i="1" s="1"/>
  <c r="H53" i="1"/>
  <c r="C53" i="1" s="1"/>
  <c r="H54" i="1"/>
  <c r="C54" i="1" s="1"/>
  <c r="H55" i="1"/>
  <c r="C55" i="1" s="1"/>
  <c r="H56" i="1"/>
  <c r="C56" i="1" s="1"/>
  <c r="H57" i="1"/>
  <c r="C57" i="1" s="1"/>
  <c r="H58" i="1"/>
  <c r="C58" i="1" s="1"/>
  <c r="H59" i="1"/>
  <c r="C59" i="1" s="1"/>
  <c r="H60" i="1"/>
  <c r="C60" i="1" s="1"/>
  <c r="H61" i="1"/>
  <c r="C61" i="1" s="1"/>
  <c r="H62" i="1"/>
  <c r="C62" i="1" s="1"/>
  <c r="H63" i="1"/>
  <c r="C63" i="1" s="1"/>
  <c r="H64" i="1"/>
  <c r="C64" i="1" s="1"/>
  <c r="H65" i="1"/>
  <c r="C65" i="1" s="1"/>
  <c r="H66" i="1"/>
  <c r="C66" i="1" s="1"/>
  <c r="H67" i="1"/>
  <c r="C67" i="1" s="1"/>
  <c r="H68" i="1"/>
  <c r="C68" i="1" s="1"/>
  <c r="H69" i="1"/>
  <c r="C69" i="1" s="1"/>
  <c r="H70" i="1"/>
  <c r="C70" i="1" s="1"/>
  <c r="H71" i="1"/>
  <c r="C71" i="1" s="1"/>
  <c r="H72" i="1"/>
  <c r="H73" i="1"/>
  <c r="C73" i="1" s="1"/>
  <c r="H74" i="1"/>
  <c r="C74" i="1" s="1"/>
  <c r="H75" i="1"/>
  <c r="C75" i="1" s="1"/>
  <c r="H76" i="1"/>
  <c r="C76" i="1" s="1"/>
  <c r="H77" i="1"/>
  <c r="C77" i="1" s="1"/>
  <c r="H78" i="1"/>
  <c r="C78" i="1" s="1"/>
  <c r="H79" i="1"/>
  <c r="C79" i="1" s="1"/>
  <c r="H10" i="1"/>
  <c r="C10" i="1" s="1"/>
  <c r="C24" i="1"/>
  <c r="C32" i="1"/>
  <c r="C40" i="1"/>
  <c r="C72" i="1"/>
  <c r="C80" i="1"/>
  <c r="Q9" i="1"/>
  <c r="Q8" i="1" s="1"/>
  <c r="R9" i="1"/>
  <c r="R8" i="1" s="1"/>
  <c r="S9" i="1"/>
  <c r="S8" i="1" s="1"/>
  <c r="D9" i="1"/>
  <c r="D8" i="1" s="1"/>
  <c r="E9" i="1"/>
  <c r="F9" i="1"/>
  <c r="F8" i="1" s="1"/>
  <c r="G9" i="1"/>
  <c r="G8" i="1" s="1"/>
  <c r="I9" i="1"/>
  <c r="I8" i="1" s="1"/>
  <c r="J9" i="1"/>
  <c r="J8" i="1" s="1"/>
  <c r="L9" i="1"/>
  <c r="L8" i="1" s="1"/>
  <c r="M9" i="1"/>
  <c r="M8" i="1" s="1"/>
  <c r="N9" i="1"/>
  <c r="N8" i="1" s="1"/>
  <c r="O9" i="1"/>
  <c r="O8" i="1" s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10" i="1"/>
  <c r="U9" i="1" l="1"/>
  <c r="V9" i="1"/>
  <c r="P9" i="1"/>
  <c r="P8" i="1" s="1"/>
  <c r="H9" i="1"/>
  <c r="H8" i="1" s="1"/>
  <c r="C9" i="1"/>
  <c r="K76" i="1"/>
  <c r="K55" i="1" l="1"/>
  <c r="T55" i="1" s="1"/>
  <c r="K62" i="1"/>
  <c r="K63" i="1" l="1"/>
  <c r="K61" i="1"/>
  <c r="K60" i="1"/>
  <c r="K59" i="1"/>
  <c r="K58" i="1"/>
  <c r="T58" i="1" s="1"/>
  <c r="K57" i="1"/>
  <c r="T57" i="1" s="1"/>
  <c r="K56" i="1"/>
  <c r="T56" i="1" s="1"/>
  <c r="K54" i="1"/>
  <c r="T54" i="1" s="1"/>
  <c r="K53" i="1"/>
  <c r="T53" i="1" s="1"/>
  <c r="K52" i="1"/>
  <c r="T52" i="1" s="1"/>
  <c r="K51" i="1"/>
  <c r="T51" i="1" s="1"/>
  <c r="K49" i="1"/>
  <c r="T49" i="1" s="1"/>
  <c r="K48" i="1"/>
  <c r="T48" i="1" s="1"/>
  <c r="K47" i="1"/>
  <c r="T47" i="1" s="1"/>
  <c r="K46" i="1"/>
  <c r="T46" i="1" s="1"/>
  <c r="K44" i="1"/>
  <c r="T44" i="1" s="1"/>
  <c r="K43" i="1"/>
  <c r="T43" i="1" s="1"/>
  <c r="K41" i="1"/>
  <c r="T41" i="1" s="1"/>
  <c r="K40" i="1"/>
  <c r="T40" i="1" s="1"/>
  <c r="K39" i="1"/>
  <c r="T39" i="1" s="1"/>
  <c r="K38" i="1"/>
  <c r="T38" i="1" s="1"/>
  <c r="K37" i="1"/>
  <c r="T37" i="1" s="1"/>
  <c r="K36" i="1"/>
  <c r="T36" i="1" s="1"/>
  <c r="K35" i="1"/>
  <c r="T35" i="1" s="1"/>
  <c r="K34" i="1"/>
  <c r="T34" i="1" s="1"/>
  <c r="K33" i="1"/>
  <c r="T33" i="1" s="1"/>
  <c r="K31" i="1"/>
  <c r="T31" i="1" s="1"/>
  <c r="K28" i="1"/>
  <c r="T28" i="1" s="1"/>
  <c r="K25" i="1"/>
  <c r="T25" i="1" s="1"/>
  <c r="K24" i="1"/>
  <c r="T24" i="1" s="1"/>
  <c r="K23" i="1"/>
  <c r="T23" i="1" s="1"/>
  <c r="K22" i="1"/>
  <c r="T22" i="1" s="1"/>
  <c r="K21" i="1"/>
  <c r="T21" i="1" s="1"/>
  <c r="K19" i="1"/>
  <c r="T19" i="1" s="1"/>
  <c r="K18" i="1"/>
  <c r="T18" i="1" s="1"/>
  <c r="K17" i="1"/>
  <c r="T17" i="1" s="1"/>
  <c r="K15" i="1"/>
  <c r="T15" i="1" s="1"/>
  <c r="K13" i="1"/>
  <c r="T13" i="1" s="1"/>
  <c r="K11" i="1"/>
  <c r="T11" i="1" s="1"/>
  <c r="K10" i="1"/>
  <c r="T10" i="1" s="1"/>
  <c r="K29" i="1"/>
  <c r="T29" i="1" s="1"/>
  <c r="K42" i="1"/>
  <c r="T42" i="1" s="1"/>
  <c r="K50" i="1"/>
  <c r="T50" i="1" s="1"/>
  <c r="K64" i="1"/>
  <c r="K65" i="1"/>
  <c r="K66" i="1"/>
  <c r="K67" i="1"/>
  <c r="K68" i="1"/>
  <c r="K69" i="1"/>
  <c r="K70" i="1"/>
  <c r="T70" i="1" s="1"/>
  <c r="K71" i="1"/>
  <c r="T71" i="1" s="1"/>
  <c r="K72" i="1"/>
  <c r="T72" i="1" s="1"/>
  <c r="K73" i="1"/>
  <c r="T73" i="1" s="1"/>
  <c r="K75" i="1"/>
  <c r="K77" i="1"/>
  <c r="K78" i="1"/>
  <c r="K79" i="1"/>
  <c r="K80" i="1"/>
  <c r="K81" i="1"/>
  <c r="T81" i="1" s="1"/>
  <c r="K82" i="1"/>
  <c r="T82" i="1" s="1"/>
  <c r="K30" i="1"/>
  <c r="T30" i="1" s="1"/>
  <c r="C82" i="1"/>
  <c r="K16" i="1" l="1"/>
  <c r="T16" i="1" s="1"/>
  <c r="K27" i="1"/>
  <c r="T27" i="1" s="1"/>
  <c r="K14" i="1"/>
  <c r="T14" i="1" s="1"/>
  <c r="K20" i="1"/>
  <c r="T20" i="1" s="1"/>
  <c r="K45" i="1"/>
  <c r="T45" i="1" s="1"/>
  <c r="K32" i="1"/>
  <c r="T32" i="1" s="1"/>
  <c r="K12" i="1"/>
  <c r="T12" i="1" s="1"/>
  <c r="K26" i="1"/>
  <c r="T26" i="1" s="1"/>
  <c r="C85" i="1"/>
  <c r="K9" i="1" l="1"/>
  <c r="K8" i="1" s="1"/>
  <c r="V8" i="1"/>
  <c r="U8" i="1"/>
  <c r="T8" i="1" l="1"/>
  <c r="T9" i="1"/>
</calcChain>
</file>

<file path=xl/comments1.xml><?xml version="1.0" encoding="utf-8"?>
<comments xmlns="http://schemas.openxmlformats.org/spreadsheetml/2006/main">
  <authors>
    <author>Mr. Vu Hong Kiem</author>
    <author>Ms. Dang Thi Nhung</author>
    <author>Ms. Nguyen Thi Hong</author>
  </authors>
  <commentList>
    <comment ref="C8" authorId="0">
      <text>
        <r>
          <rPr>
            <sz val="9"/>
            <color indexed="81"/>
            <rFont val="Tahoma"/>
            <family val="2"/>
          </rPr>
          <t xml:space="preserve">CỘng thêm chi trả nợ gốc từ bội thu NSĐP 23 tỷ 
</t>
        </r>
      </text>
    </comment>
    <comment ref="K8" authorId="0">
      <text>
        <r>
          <rPr>
            <b/>
            <sz val="9"/>
            <color indexed="81"/>
            <rFont val="Tahoma"/>
            <family val="2"/>
          </rPr>
          <t>CỘng thêm chi trả nợ gốc từ bội thu NSĐP 35.678.434.000đ + chi nộp ns cấp trên 101.334.048.253đ</t>
        </r>
      </text>
    </comment>
    <comment ref="L20" authorId="1">
      <text>
        <r>
          <rPr>
            <b/>
            <sz val="9"/>
            <color indexed="81"/>
            <rFont val="Tahoma"/>
            <family val="2"/>
          </rPr>
          <t>Ms. Dang Thi Nhung:</t>
        </r>
        <r>
          <rPr>
            <sz val="9"/>
            <color indexed="81"/>
            <rFont val="Tahoma"/>
            <family val="2"/>
          </rPr>
          <t xml:space="preserve">
Kiem lam</t>
        </r>
      </text>
    </comment>
    <comment ref="M51" authorId="1">
      <text>
        <r>
          <rPr>
            <b/>
            <sz val="9"/>
            <color indexed="81"/>
            <rFont val="Tahoma"/>
            <family val="2"/>
          </rPr>
          <t>Ms. Dang Thi Nhung:</t>
        </r>
        <r>
          <rPr>
            <sz val="9"/>
            <color indexed="81"/>
            <rFont val="Tahoma"/>
            <family val="2"/>
          </rPr>
          <t xml:space="preserve">
Cộng cả phòng Giá CS
</t>
        </r>
      </text>
    </comment>
    <comment ref="L80" authorId="2">
      <text>
        <r>
          <rPr>
            <b/>
            <sz val="9"/>
            <color indexed="81"/>
            <rFont val="Tahoma"/>
            <family val="2"/>
          </rPr>
          <t>Ms. Nguyen Thi Hong:</t>
        </r>
        <r>
          <rPr>
            <sz val="9"/>
            <color indexed="81"/>
            <rFont val="Tahoma"/>
            <family val="2"/>
          </rPr>
          <t xml:space="preserve">
1,190,500đ là chênh lệch giữa biểu tổng QĐ 1574 và biểu chi tiết các dự án</t>
        </r>
      </text>
    </comment>
  </commentList>
</comments>
</file>

<file path=xl/sharedStrings.xml><?xml version="1.0" encoding="utf-8"?>
<sst xmlns="http://schemas.openxmlformats.org/spreadsheetml/2006/main" count="118" uniqueCount="104">
  <si>
    <t>STT</t>
  </si>
  <si>
    <t>I</t>
  </si>
  <si>
    <t>II</t>
  </si>
  <si>
    <t>III</t>
  </si>
  <si>
    <t>IV</t>
  </si>
  <si>
    <t>V</t>
  </si>
  <si>
    <t>SO SÁNH (%)</t>
  </si>
  <si>
    <t>VI</t>
  </si>
  <si>
    <t>DỰ TOÁN</t>
  </si>
  <si>
    <t>TÊN ĐƠN VỊ</t>
  </si>
  <si>
    <t>TỔNG SỐ</t>
  </si>
  <si>
    <t>CHI TRẢ NỢ LÃI CÁC KHOẢN DO CHÍNH QUYỀN ĐỊA PHƯƠNG VAY</t>
  </si>
  <si>
    <t>CHI BỔ SUNG QUỸ DỰ TRỮ TÀI CHÍNH</t>
  </si>
  <si>
    <t>CHI CHƯƠNG TRÌNH MTQG</t>
  </si>
  <si>
    <t>CHI CHUYỂN NGUỒN SANG NGÂN SÁCH NĂM SAU</t>
  </si>
  <si>
    <t>TỔNG SỔ</t>
  </si>
  <si>
    <t>CHI ĐẨU TƯ PHÁT TRIỂN</t>
  </si>
  <si>
    <t>CHI THƯỜNG XUYÊN</t>
  </si>
  <si>
    <t>CÁC CƠ QUAN, TỔ CHỨC</t>
  </si>
  <si>
    <t>CHI BỔ SUNG CÓ MỤC TIÊU CHO NGÂN SÁCH HUYỆN</t>
  </si>
  <si>
    <t>VII</t>
  </si>
  <si>
    <t>QUYẾT TOÁN</t>
  </si>
  <si>
    <t>CHI ĐẦU TƯ PHÁT TRIỂN  (KHÔNG KỂ CHƯƠNG TRÌNH MTQG)</t>
  </si>
  <si>
    <t>CHI THƯỜNG XUYÊN (KHÔNG KỂ CHƯƠNG TRÌNH MTQG)</t>
  </si>
  <si>
    <t>UBND TỈNH LAI CHÂU</t>
  </si>
  <si>
    <t>Sở Nội vụ</t>
  </si>
  <si>
    <t>Sở Xây dựng</t>
  </si>
  <si>
    <t>Sở Nông nghiệp và Phát triển nông thôn</t>
  </si>
  <si>
    <t>Sở Tư pháp</t>
  </si>
  <si>
    <t>Sở Ngoại vụ</t>
  </si>
  <si>
    <t>Ban Dân tộc</t>
  </si>
  <si>
    <t>Thanh tra tỉnh</t>
  </si>
  <si>
    <t>Hội Cựu chiến binh</t>
  </si>
  <si>
    <t>Hội Nông dân tỉnh</t>
  </si>
  <si>
    <t>Trường Cao đẳng cộng đồng</t>
  </si>
  <si>
    <t>Hội Luật gia</t>
  </si>
  <si>
    <t>Hội Chữ thập đỏ</t>
  </si>
  <si>
    <t>Hội Văn học nghệ thuật</t>
  </si>
  <si>
    <t>Công an tỉnh</t>
  </si>
  <si>
    <t>Ban QLDA ĐTXD huyện Sìn Hồ</t>
  </si>
  <si>
    <t>Ban QL công trình dự án PTKT-XH huyện Mường Tè</t>
  </si>
  <si>
    <t xml:space="preserve">Ban QLDA ĐTXD huyện Than Uyên </t>
  </si>
  <si>
    <t>Ban QLDA xây dựng cơ bản và HTBT di dân TĐC huyện Tân Uyên</t>
  </si>
  <si>
    <t>Ban QLDA thành phố Lai Châu</t>
  </si>
  <si>
    <t>Dự toán chưa phân bổ</t>
  </si>
  <si>
    <t>CHI ĐTPT (KHÔNG KỂ CT MTQG)</t>
  </si>
  <si>
    <t>CHI TX (KHÔNG KỂ CT MTQG)</t>
  </si>
  <si>
    <t>Ban QLDA huyện Tam Đường</t>
  </si>
  <si>
    <t>Ban QLDA huyện Phong Thổ</t>
  </si>
  <si>
    <t>Ban QLDA ĐTXD các công trình huyện Nậm Nhùn</t>
  </si>
  <si>
    <t>Trung tâm nước sạch và vệ sinh môi trường</t>
  </si>
  <si>
    <t>Đơn vị: Đồng</t>
  </si>
  <si>
    <t xml:space="preserve">Văn phòng Hội đồng nhân dân tỉnh </t>
  </si>
  <si>
    <t>Văn phòng Ủy ban nhân dân tỉnh</t>
  </si>
  <si>
    <t>Sở Kế hoạch và Đầu tư</t>
  </si>
  <si>
    <t>Sở Khoa học và Công nghệ</t>
  </si>
  <si>
    <t>Sở Tài chính</t>
  </si>
  <si>
    <t>Sở Lao động thương binh và Xã hội</t>
  </si>
  <si>
    <t>Sở Giao thông Vận tải</t>
  </si>
  <si>
    <t>Sở Công thương</t>
  </si>
  <si>
    <t>Sở Giáo dục và Đào tạo</t>
  </si>
  <si>
    <t xml:space="preserve">Sở Y tế </t>
  </si>
  <si>
    <t>Sở Văn hoá thể thao và Du lịch</t>
  </si>
  <si>
    <t>Sở Tài nguyên và Môi trường</t>
  </si>
  <si>
    <t xml:space="preserve">Sở Thông tin và Truyền thông </t>
  </si>
  <si>
    <t>Ban QL Khu KTCK Ma Lù thàng</t>
  </si>
  <si>
    <t>Văn phòng Ban An toàn giao thông</t>
  </si>
  <si>
    <t>Uỷ ban Mặt trận Tổ quốc tỉnh</t>
  </si>
  <si>
    <t>Hội Liên hiệp phụ nữ tỉnh</t>
  </si>
  <si>
    <t>Tỉnh đoàn thanh niên</t>
  </si>
  <si>
    <t>Đài Phát thanh Truyền hình</t>
  </si>
  <si>
    <t>Trường Chính trị tỉnh</t>
  </si>
  <si>
    <t>Hội Nhà báo</t>
  </si>
  <si>
    <t>Ban Chấp hành hội người cao tuổi</t>
  </si>
  <si>
    <t>Hội Khuyến học</t>
  </si>
  <si>
    <t>Liên minh hợp tác xã</t>
  </si>
  <si>
    <t xml:space="preserve">Liên hiệp hội Khoa học và Kỹ thuât </t>
  </si>
  <si>
    <t>Bộ Chỉ huy Quân sự tỉnh</t>
  </si>
  <si>
    <t>Bộ chỉ huy bộ đội biên phòng</t>
  </si>
  <si>
    <t xml:space="preserve">Bảo Hiểm xã hội tỉnh </t>
  </si>
  <si>
    <t>Đoàn ĐBQH tỉnh lai Châu</t>
  </si>
  <si>
    <t>Liên đoàn lao động tỉnh</t>
  </si>
  <si>
    <t xml:space="preserve">Viện kiểm sát </t>
  </si>
  <si>
    <t>Tòa án nhân dân</t>
  </si>
  <si>
    <t xml:space="preserve">Cục Thi hành án Dân sự </t>
  </si>
  <si>
    <t xml:space="preserve">Cục quản lý thị trường </t>
  </si>
  <si>
    <t>Ban quản lý dự án đầu tư xây dựng các công trình dân dụng và công nghiệp tỉnh</t>
  </si>
  <si>
    <t>Ban quản lý dự án đầu tư xây dựng các công trình nông nghiệp và PTNT</t>
  </si>
  <si>
    <t>Ban QLDA đầu tư xây dựng các công trình giao thông</t>
  </si>
  <si>
    <t>Ban QLTTHC chính trị tỉnh</t>
  </si>
  <si>
    <t>Cty TNHH 1 thành viên QL thuỷ nông</t>
  </si>
  <si>
    <t>Ngân hàng chính sách xã hội</t>
  </si>
  <si>
    <t>Văn phòng Tỉnh ủy</t>
  </si>
  <si>
    <t xml:space="preserve">Đào tạo thu hút cán bộ </t>
  </si>
  <si>
    <t xml:space="preserve">Sự nghiệp khoa học công nghệ </t>
  </si>
  <si>
    <t>Chính sách đặc thù khuyến khích doanh nghiệp đầu tư vào nông nghiệp nông thôn trên địa bàn tỉnh theo Nghị quyết số 12/2019/NQ-HĐND ngày 23/7/2019 của Hội đồng nhân dân tỉnh (Phân bổ chi tiết sau)</t>
  </si>
  <si>
    <t>Chính sách hỗ trợ liên kết sản xuất và tiêu thụ sản phẩm nông nghiệp trên địa bàn tỉnh theo Nghị quyết số 13/2019/NQ-HĐND ngày 23/7/2019 Hội đồng nhân dân tỉnh (Phân bổ chi tiết sau)</t>
  </si>
  <si>
    <t>Kinh phí thực hiện thực hiện các Đề án, Nghị quyết do HĐND tỉnh ban hành tại Kỳ họp thứ mười hai, Khóa XIV</t>
  </si>
  <si>
    <t>Kinh phí mua ô tô</t>
  </si>
  <si>
    <t>CHI DỰ PHÒNG NGÂN SÁCH</t>
  </si>
  <si>
    <t>QUYẾT TOÁN CHI NGÂN SÁCH CẤP TỈNH CHO TỪNG CƠ QUAN, TỔ CHỨC NĂM 2020</t>
  </si>
  <si>
    <t>CHI TẠO NGUỒN, ĐIỀU CHỈNH TIỀN LƯƠNG</t>
  </si>
  <si>
    <t>Biểu số 66/CK-NSNN</t>
  </si>
  <si>
    <t>(Kèm theo Quyết định số:        /QĐ-UBND ngày         /       /2021 của UBND tỉnh Lai Châu)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</si>
</sst>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##,###,###"/>
    <numFmt numFmtId="165" formatCode="#,###;\-#,###;&quot;&quot;;_(@_)"/>
    <numFmt numFmtId="166" formatCode="_-&quot;£&quot;* #,##0_-;\-&quot;£&quot;* #,##0_-;_-&quot;£&quot;* &quot;-&quot;_-;_-@_-"/>
    <numFmt numFmtId="167" formatCode="_-\£* #,##0_-;&quot;-£&quot;* #,##0_-;_-\£* \-_-;_-@_-"/>
    <numFmt numFmtId="168" formatCode="#,##0;[Red]#,##0"/>
  </numFmts>
  <fonts count="29">
    <font>
      <sz val="11"/>
      <color theme="1"/>
      <name val="Calibri"/>
      <family val="2"/>
      <scheme val="minor"/>
    </font>
    <font>
      <sz val="12"/>
      <name val=".VnArial Narrow"/>
      <family val="2"/>
    </font>
    <font>
      <sz val="12"/>
      <name val=".VnArial Narrow"/>
      <family val="2"/>
    </font>
    <font>
      <sz val="12"/>
      <name val=".VnTime"/>
      <family val="2"/>
    </font>
    <font>
      <sz val="10"/>
      <name val="Arial"/>
      <family val="2"/>
      <charset val="163"/>
    </font>
    <font>
      <sz val="13"/>
      <name val=".VnTime"/>
      <family val="2"/>
    </font>
    <font>
      <sz val="11"/>
      <name val="Times New Roman"/>
      <family val="1"/>
      <charset val="163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3"/>
      <name val=".Vn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b/>
      <u/>
      <sz val="8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6"/>
      <name val="Times New Roman"/>
      <family val="1"/>
    </font>
    <font>
      <i/>
      <sz val="12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u/>
      <sz val="8"/>
      <name val="Times New Roman"/>
      <family val="1"/>
    </font>
    <font>
      <u/>
      <sz val="10"/>
      <name val="Times New Roman"/>
      <family val="1"/>
    </font>
    <font>
      <sz val="10"/>
      <name val="Times New Roman"/>
      <family val="1"/>
    </font>
    <font>
      <u/>
      <sz val="9"/>
      <name val="Times New Roman"/>
      <family val="1"/>
    </font>
    <font>
      <b/>
      <i/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3" fillId="0" borderId="0"/>
    <xf numFmtId="0" fontId="4" fillId="0" borderId="0"/>
    <xf numFmtId="0" fontId="2" fillId="0" borderId="0"/>
    <xf numFmtId="0" fontId="7" fillId="0" borderId="0"/>
    <xf numFmtId="0" fontId="3" fillId="0" borderId="0"/>
    <xf numFmtId="0" fontId="6" fillId="0" borderId="0"/>
    <xf numFmtId="0" fontId="1" fillId="0" borderId="0"/>
    <xf numFmtId="43" fontId="8" fillId="0" borderId="0" applyFont="0" applyFill="0" applyBorder="0" applyAlignment="0" applyProtection="0"/>
    <xf numFmtId="166" fontId="9" fillId="0" borderId="8">
      <alignment horizontal="right" vertical="center"/>
    </xf>
    <xf numFmtId="0" fontId="4" fillId="0" borderId="0"/>
    <xf numFmtId="167" fontId="9" fillId="0" borderId="11">
      <alignment horizontal="right" vertical="center"/>
    </xf>
    <xf numFmtId="0" fontId="3" fillId="0" borderId="0"/>
  </cellStyleXfs>
  <cellXfs count="99">
    <xf numFmtId="0" fontId="0" fillId="0" borderId="0" xfId="0"/>
    <xf numFmtId="0" fontId="10" fillId="2" borderId="0" xfId="0" applyFont="1" applyFill="1" applyAlignment="1">
      <alignment vertical="center"/>
    </xf>
    <xf numFmtId="164" fontId="11" fillId="2" borderId="1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 wrapText="1"/>
    </xf>
    <xf numFmtId="4" fontId="10" fillId="2" borderId="1" xfId="14" applyNumberFormat="1" applyFont="1" applyFill="1" applyBorder="1" applyAlignment="1">
      <alignment horizontal="left" vertical="center" wrapText="1" shrinkToFit="1"/>
    </xf>
    <xf numFmtId="167" fontId="10" fillId="2" borderId="1" xfId="14" applyFont="1" applyFill="1" applyBorder="1" applyAlignment="1">
      <alignment horizontal="left" vertical="center" wrapText="1"/>
    </xf>
    <xf numFmtId="4" fontId="10" fillId="2" borderId="1" xfId="14" applyNumberFormat="1" applyFont="1" applyFill="1" applyBorder="1" applyAlignment="1">
      <alignment horizontal="left" vertical="center" wrapText="1"/>
    </xf>
    <xf numFmtId="4" fontId="10" fillId="2" borderId="1" xfId="14" applyNumberFormat="1" applyFont="1" applyFill="1" applyBorder="1" applyAlignment="1">
      <alignment vertical="center" wrapText="1"/>
    </xf>
    <xf numFmtId="4" fontId="10" fillId="2" borderId="1" xfId="14" applyNumberFormat="1" applyFont="1" applyFill="1" applyBorder="1" applyAlignment="1">
      <alignment vertical="center"/>
    </xf>
    <xf numFmtId="167" fontId="10" fillId="2" borderId="1" xfId="14" applyFont="1" applyFill="1" applyBorder="1" applyAlignment="1">
      <alignment vertical="center" wrapText="1"/>
    </xf>
    <xf numFmtId="168" fontId="10" fillId="2" borderId="1" xfId="15" applyNumberFormat="1" applyFont="1" applyFill="1" applyBorder="1" applyAlignment="1">
      <alignment vertical="center" wrapText="1"/>
    </xf>
    <xf numFmtId="3" fontId="10" fillId="2" borderId="1" xfId="0" quotePrefix="1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NumberFormat="1" applyFont="1" applyFill="1" applyBorder="1" applyAlignment="1">
      <alignment horizontal="justify" vertical="center" wrapText="1"/>
    </xf>
    <xf numFmtId="4" fontId="10" fillId="2" borderId="1" xfId="14" applyNumberFormat="1" applyFont="1" applyFill="1" applyBorder="1" applyAlignment="1">
      <alignment horizontal="justify" vertical="center" wrapText="1"/>
    </xf>
    <xf numFmtId="164" fontId="11" fillId="2" borderId="1" xfId="0" applyNumberFormat="1" applyFont="1" applyFill="1" applyBorder="1" applyAlignment="1" applyProtection="1">
      <alignment horizontal="justify" vertical="center" wrapText="1"/>
    </xf>
    <xf numFmtId="0" fontId="11" fillId="2" borderId="0" xfId="0" applyFont="1" applyFill="1" applyAlignment="1">
      <alignment vertical="center"/>
    </xf>
    <xf numFmtId="164" fontId="11" fillId="2" borderId="2" xfId="0" applyNumberFormat="1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 applyProtection="1">
      <alignment horizontal="justify" vertical="center" wrapText="1"/>
    </xf>
    <xf numFmtId="0" fontId="19" fillId="2" borderId="0" xfId="0" applyFont="1" applyFill="1" applyAlignment="1">
      <alignment vertical="center"/>
    </xf>
    <xf numFmtId="0" fontId="12" fillId="2" borderId="0" xfId="4" applyFont="1" applyFill="1" applyAlignment="1">
      <alignment horizontal="right" vertical="center"/>
    </xf>
    <xf numFmtId="0" fontId="18" fillId="2" borderId="0" xfId="4" applyFont="1" applyFill="1" applyAlignment="1">
      <alignment vertical="center"/>
    </xf>
    <xf numFmtId="0" fontId="19" fillId="2" borderId="0" xfId="4" applyFont="1" applyFill="1" applyAlignment="1">
      <alignment horizontal="centerContinuous" vertical="center"/>
    </xf>
    <xf numFmtId="0" fontId="12" fillId="2" borderId="0" xfId="4" applyFont="1" applyFill="1" applyAlignment="1">
      <alignment horizontal="centerContinuous" vertical="center"/>
    </xf>
    <xf numFmtId="0" fontId="20" fillId="2" borderId="0" xfId="4" applyFont="1" applyFill="1" applyAlignment="1">
      <alignment horizontal="centerContinuous" vertical="center"/>
    </xf>
    <xf numFmtId="0" fontId="21" fillId="2" borderId="0" xfId="0" applyNumberFormat="1" applyFont="1" applyFill="1" applyBorder="1" applyAlignment="1">
      <alignment vertical="center" wrapText="1"/>
    </xf>
    <xf numFmtId="0" fontId="13" fillId="2" borderId="0" xfId="4" applyFont="1" applyFill="1" applyAlignment="1">
      <alignment horizontal="left" vertical="center"/>
    </xf>
    <xf numFmtId="0" fontId="17" fillId="2" borderId="0" xfId="4" applyFont="1" applyFill="1" applyAlignment="1">
      <alignment vertical="center"/>
    </xf>
    <xf numFmtId="0" fontId="13" fillId="2" borderId="0" xfId="4" applyFont="1" applyFill="1" applyBorder="1" applyAlignment="1">
      <alignment vertical="center"/>
    </xf>
    <xf numFmtId="0" fontId="21" fillId="2" borderId="0" xfId="4" applyFont="1" applyFill="1" applyBorder="1" applyAlignment="1">
      <alignment horizontal="right" vertical="center"/>
    </xf>
    <xf numFmtId="164" fontId="23" fillId="2" borderId="0" xfId="0" applyNumberFormat="1" applyFont="1" applyFill="1" applyAlignment="1">
      <alignment vertical="center" wrapText="1"/>
    </xf>
    <xf numFmtId="164" fontId="14" fillId="2" borderId="4" xfId="0" applyNumberFormat="1" applyFont="1" applyFill="1" applyBorder="1" applyAlignment="1" applyProtection="1">
      <alignment horizontal="center" vertical="center"/>
    </xf>
    <xf numFmtId="164" fontId="11" fillId="2" borderId="4" xfId="0" applyNumberFormat="1" applyFont="1" applyFill="1" applyBorder="1" applyAlignment="1">
      <alignment horizontal="center" vertical="center"/>
    </xf>
    <xf numFmtId="0" fontId="24" fillId="2" borderId="0" xfId="0" applyFont="1" applyFill="1" applyAlignment="1">
      <alignment vertical="center"/>
    </xf>
    <xf numFmtId="164" fontId="11" fillId="2" borderId="1" xfId="0" applyNumberFormat="1" applyFont="1" applyFill="1" applyBorder="1" applyAlignment="1" applyProtection="1">
      <alignment horizontal="center" vertical="center"/>
    </xf>
    <xf numFmtId="164" fontId="11" fillId="2" borderId="1" xfId="0" applyNumberFormat="1" applyFont="1" applyFill="1" applyBorder="1" applyAlignment="1" applyProtection="1">
      <alignment vertical="center" wrapText="1"/>
    </xf>
    <xf numFmtId="0" fontId="14" fillId="2" borderId="0" xfId="0" applyFont="1" applyFill="1" applyAlignment="1">
      <alignment vertical="center"/>
    </xf>
    <xf numFmtId="164" fontId="22" fillId="2" borderId="1" xfId="0" applyNumberFormat="1" applyFont="1" applyFill="1" applyBorder="1" applyAlignment="1" applyProtection="1">
      <alignment horizontal="center" vertical="center"/>
    </xf>
    <xf numFmtId="0" fontId="25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9" fontId="11" fillId="2" borderId="4" xfId="11" applyNumberFormat="1" applyFont="1" applyFill="1" applyBorder="1" applyAlignment="1" applyProtection="1">
      <alignment vertical="center" wrapText="1"/>
    </xf>
    <xf numFmtId="9" fontId="11" fillId="2" borderId="1" xfId="11" applyNumberFormat="1" applyFont="1" applyFill="1" applyBorder="1" applyAlignment="1" applyProtection="1">
      <alignment vertical="center" wrapText="1"/>
    </xf>
    <xf numFmtId="9" fontId="10" fillId="2" borderId="1" xfId="11" applyNumberFormat="1" applyFont="1" applyFill="1" applyBorder="1" applyAlignment="1" applyProtection="1">
      <alignment vertical="center" wrapText="1"/>
    </xf>
    <xf numFmtId="9" fontId="11" fillId="2" borderId="2" xfId="11" applyNumberFormat="1" applyFont="1" applyFill="1" applyBorder="1" applyAlignment="1" applyProtection="1">
      <alignment vertical="center" wrapText="1"/>
    </xf>
    <xf numFmtId="41" fontId="19" fillId="2" borderId="0" xfId="0" applyNumberFormat="1" applyFont="1" applyFill="1" applyAlignment="1">
      <alignment vertical="center"/>
    </xf>
    <xf numFmtId="41" fontId="18" fillId="2" borderId="0" xfId="4" applyNumberFormat="1" applyFont="1" applyFill="1" applyAlignment="1">
      <alignment horizontal="right" vertical="center"/>
    </xf>
    <xf numFmtId="41" fontId="18" fillId="2" borderId="0" xfId="4" applyNumberFormat="1" applyFont="1" applyFill="1" applyAlignment="1">
      <alignment horizontal="centerContinuous" vertical="center"/>
    </xf>
    <xf numFmtId="41" fontId="12" fillId="2" borderId="0" xfId="4" applyNumberFormat="1" applyFont="1" applyFill="1" applyAlignment="1">
      <alignment horizontal="right" vertical="center"/>
    </xf>
    <xf numFmtId="41" fontId="12" fillId="2" borderId="0" xfId="4" applyNumberFormat="1" applyFont="1" applyFill="1" applyAlignment="1">
      <alignment horizontal="centerContinuous" vertical="center"/>
    </xf>
    <xf numFmtId="41" fontId="20" fillId="2" borderId="0" xfId="4" applyNumberFormat="1" applyFont="1" applyFill="1" applyAlignment="1">
      <alignment horizontal="centerContinuous" vertical="center"/>
    </xf>
    <xf numFmtId="41" fontId="17" fillId="2" borderId="0" xfId="4" applyNumberFormat="1" applyFont="1" applyFill="1" applyAlignment="1">
      <alignment vertical="center"/>
    </xf>
    <xf numFmtId="41" fontId="11" fillId="2" borderId="4" xfId="11" applyNumberFormat="1" applyFont="1" applyFill="1" applyBorder="1" applyAlignment="1" applyProtection="1">
      <alignment vertical="center" wrapText="1"/>
    </xf>
    <xf numFmtId="41" fontId="11" fillId="2" borderId="1" xfId="11" applyNumberFormat="1" applyFont="1" applyFill="1" applyBorder="1" applyAlignment="1" applyProtection="1">
      <alignment vertical="center" wrapText="1"/>
    </xf>
    <xf numFmtId="41" fontId="22" fillId="2" borderId="1" xfId="11" applyNumberFormat="1" applyFont="1" applyFill="1" applyBorder="1" applyAlignment="1">
      <alignment horizontal="right" vertical="center" wrapText="1"/>
    </xf>
    <xf numFmtId="41" fontId="10" fillId="2" borderId="1" xfId="0" applyNumberFormat="1" applyFont="1" applyFill="1" applyBorder="1" applyAlignment="1">
      <alignment horizontal="right" vertical="center" wrapText="1"/>
    </xf>
    <xf numFmtId="41" fontId="22" fillId="2" borderId="1" xfId="11" applyNumberFormat="1" applyFont="1" applyFill="1" applyBorder="1" applyAlignment="1" applyProtection="1">
      <alignment vertical="center" wrapText="1"/>
    </xf>
    <xf numFmtId="41" fontId="22" fillId="2" borderId="1" xfId="0" applyNumberFormat="1" applyFont="1" applyFill="1" applyBorder="1" applyAlignment="1">
      <alignment horizontal="right" vertical="center" wrapText="1"/>
    </xf>
    <xf numFmtId="41" fontId="22" fillId="2" borderId="1" xfId="11" applyNumberFormat="1" applyFont="1" applyFill="1" applyBorder="1" applyAlignment="1" applyProtection="1">
      <alignment vertical="center"/>
    </xf>
    <xf numFmtId="41" fontId="22" fillId="2" borderId="1" xfId="0" applyNumberFormat="1" applyFont="1" applyFill="1" applyBorder="1" applyAlignment="1">
      <alignment vertical="center"/>
    </xf>
    <xf numFmtId="41" fontId="27" fillId="2" borderId="1" xfId="11" applyNumberFormat="1" applyFont="1" applyFill="1" applyBorder="1" applyAlignment="1">
      <alignment vertical="center"/>
    </xf>
    <xf numFmtId="41" fontId="22" fillId="2" borderId="1" xfId="11" applyNumberFormat="1" applyFont="1" applyFill="1" applyBorder="1" applyAlignment="1">
      <alignment vertical="center"/>
    </xf>
    <xf numFmtId="41" fontId="10" fillId="2" borderId="1" xfId="0" applyNumberFormat="1" applyFont="1" applyFill="1" applyBorder="1" applyAlignment="1">
      <alignment vertical="center"/>
    </xf>
    <xf numFmtId="41" fontId="22" fillId="2" borderId="1" xfId="11" applyNumberFormat="1" applyFont="1" applyFill="1" applyBorder="1" applyAlignment="1">
      <alignment horizontal="right" vertical="center"/>
    </xf>
    <xf numFmtId="41" fontId="22" fillId="2" borderId="1" xfId="11" applyNumberFormat="1" applyFont="1" applyFill="1" applyBorder="1" applyAlignment="1" applyProtection="1">
      <alignment horizontal="left" vertical="center"/>
    </xf>
    <xf numFmtId="41" fontId="11" fillId="2" borderId="1" xfId="0" applyNumberFormat="1" applyFont="1" applyFill="1" applyBorder="1" applyAlignment="1">
      <alignment horizontal="right" vertical="center" wrapText="1"/>
    </xf>
    <xf numFmtId="41" fontId="11" fillId="2" borderId="1" xfId="11" applyNumberFormat="1" applyFont="1" applyFill="1" applyBorder="1" applyAlignment="1">
      <alignment vertical="center"/>
    </xf>
    <xf numFmtId="41" fontId="11" fillId="2" borderId="1" xfId="11" applyNumberFormat="1" applyFont="1" applyFill="1" applyBorder="1" applyAlignment="1" applyProtection="1">
      <alignment vertical="center"/>
    </xf>
    <xf numFmtId="41" fontId="11" fillId="2" borderId="1" xfId="0" applyNumberFormat="1" applyFont="1" applyFill="1" applyBorder="1" applyAlignment="1">
      <alignment vertical="center"/>
    </xf>
    <xf numFmtId="41" fontId="11" fillId="2" borderId="1" xfId="11" applyNumberFormat="1" applyFont="1" applyFill="1" applyBorder="1" applyAlignment="1">
      <alignment vertical="center" wrapText="1"/>
    </xf>
    <xf numFmtId="41" fontId="11" fillId="2" borderId="2" xfId="11" applyNumberFormat="1" applyFont="1" applyFill="1" applyBorder="1" applyAlignment="1" applyProtection="1">
      <alignment vertical="center" wrapText="1"/>
    </xf>
    <xf numFmtId="41" fontId="11" fillId="2" borderId="2" xfId="0" applyNumberFormat="1" applyFont="1" applyFill="1" applyBorder="1" applyAlignment="1">
      <alignment horizontal="right" vertical="center" wrapText="1"/>
    </xf>
    <xf numFmtId="41" fontId="11" fillId="2" borderId="2" xfId="11" applyNumberFormat="1" applyFont="1" applyFill="1" applyBorder="1" applyAlignment="1" applyProtection="1">
      <alignment vertical="center"/>
    </xf>
    <xf numFmtId="41" fontId="18" fillId="2" borderId="0" xfId="4" applyNumberFormat="1" applyFont="1" applyFill="1" applyAlignment="1">
      <alignment vertical="center"/>
    </xf>
    <xf numFmtId="41" fontId="23" fillId="2" borderId="9" xfId="4" applyNumberFormat="1" applyFont="1" applyFill="1" applyBorder="1" applyAlignment="1">
      <alignment horizontal="center" vertical="center"/>
    </xf>
    <xf numFmtId="0" fontId="28" fillId="2" borderId="0" xfId="4" applyFont="1" applyFill="1" applyBorder="1" applyAlignment="1">
      <alignment vertical="center"/>
    </xf>
    <xf numFmtId="0" fontId="23" fillId="2" borderId="0" xfId="4" applyFont="1" applyFill="1" applyAlignment="1">
      <alignment vertical="center"/>
    </xf>
    <xf numFmtId="0" fontId="23" fillId="2" borderId="0" xfId="0" applyFont="1" applyFill="1" applyAlignment="1">
      <alignment vertical="center"/>
    </xf>
    <xf numFmtId="41" fontId="23" fillId="2" borderId="3" xfId="0" applyNumberFormat="1" applyFont="1" applyFill="1" applyBorder="1" applyAlignment="1">
      <alignment horizontal="center" vertical="center" wrapText="1"/>
    </xf>
    <xf numFmtId="41" fontId="11" fillId="2" borderId="12" xfId="11" applyNumberFormat="1" applyFont="1" applyFill="1" applyBorder="1" applyAlignment="1" applyProtection="1">
      <alignment vertical="center" wrapText="1"/>
    </xf>
    <xf numFmtId="0" fontId="21" fillId="2" borderId="0" xfId="0" applyFont="1" applyFill="1" applyAlignment="1">
      <alignment horizontal="center" vertical="center"/>
    </xf>
    <xf numFmtId="41" fontId="11" fillId="2" borderId="3" xfId="0" applyNumberFormat="1" applyFont="1" applyFill="1" applyBorder="1" applyAlignment="1" applyProtection="1">
      <alignment horizontal="center" vertical="center" wrapText="1"/>
    </xf>
    <xf numFmtId="41" fontId="23" fillId="2" borderId="3" xfId="0" applyNumberFormat="1" applyFont="1" applyFill="1" applyBorder="1" applyAlignment="1">
      <alignment horizontal="center" vertical="center" wrapText="1"/>
    </xf>
    <xf numFmtId="41" fontId="23" fillId="2" borderId="8" xfId="4" applyNumberFormat="1" applyFont="1" applyFill="1" applyBorder="1" applyAlignment="1">
      <alignment horizontal="center" vertical="center"/>
    </xf>
    <xf numFmtId="41" fontId="23" fillId="2" borderId="9" xfId="4" applyNumberFormat="1" applyFont="1" applyFill="1" applyBorder="1" applyAlignment="1">
      <alignment horizontal="center" vertical="center"/>
    </xf>
    <xf numFmtId="41" fontId="23" fillId="2" borderId="5" xfId="0" applyNumberFormat="1" applyFont="1" applyFill="1" applyBorder="1" applyAlignment="1" applyProtection="1">
      <alignment horizontal="center" vertical="center" wrapText="1"/>
    </xf>
    <xf numFmtId="41" fontId="23" fillId="2" borderId="7" xfId="0" applyNumberFormat="1" applyFont="1" applyFill="1" applyBorder="1" applyAlignment="1" applyProtection="1">
      <alignment horizontal="center" vertical="center" wrapText="1"/>
    </xf>
    <xf numFmtId="41" fontId="23" fillId="2" borderId="3" xfId="0" applyNumberFormat="1" applyFont="1" applyFill="1" applyBorder="1" applyAlignment="1" applyProtection="1">
      <alignment horizontal="center" vertical="center" wrapText="1"/>
    </xf>
    <xf numFmtId="41" fontId="23" fillId="2" borderId="3" xfId="0" applyNumberFormat="1" applyFont="1" applyFill="1" applyBorder="1" applyAlignment="1">
      <alignment horizontal="center" vertical="center"/>
    </xf>
    <xf numFmtId="0" fontId="21" fillId="2" borderId="0" xfId="0" applyNumberFormat="1" applyFont="1" applyFill="1" applyBorder="1" applyAlignment="1">
      <alignment horizontal="center" vertical="center" wrapText="1"/>
    </xf>
    <xf numFmtId="164" fontId="23" fillId="2" borderId="5" xfId="0" applyNumberFormat="1" applyFont="1" applyFill="1" applyBorder="1" applyAlignment="1" applyProtection="1">
      <alignment horizontal="center" vertical="center" wrapText="1"/>
    </xf>
    <xf numFmtId="164" fontId="23" fillId="2" borderId="6" xfId="0" applyNumberFormat="1" applyFont="1" applyFill="1" applyBorder="1" applyAlignment="1" applyProtection="1">
      <alignment horizontal="center" vertical="center" wrapText="1"/>
    </xf>
    <xf numFmtId="164" fontId="23" fillId="2" borderId="7" xfId="0" applyNumberFormat="1" applyFont="1" applyFill="1" applyBorder="1" applyAlignment="1" applyProtection="1">
      <alignment horizontal="center" vertical="center" wrapText="1"/>
    </xf>
    <xf numFmtId="41" fontId="23" fillId="2" borderId="10" xfId="4" applyNumberFormat="1" applyFont="1" applyFill="1" applyBorder="1" applyAlignment="1">
      <alignment horizontal="center" vertical="center"/>
    </xf>
    <xf numFmtId="0" fontId="23" fillId="2" borderId="8" xfId="4" applyFont="1" applyFill="1" applyBorder="1" applyAlignment="1">
      <alignment horizontal="center" vertical="center"/>
    </xf>
    <xf numFmtId="0" fontId="23" fillId="2" borderId="9" xfId="4" applyFont="1" applyFill="1" applyBorder="1" applyAlignment="1">
      <alignment horizontal="center" vertical="center"/>
    </xf>
    <xf numFmtId="0" fontId="23" fillId="2" borderId="10" xfId="4" applyFont="1" applyFill="1" applyBorder="1" applyAlignment="1">
      <alignment horizontal="center" vertical="center"/>
    </xf>
    <xf numFmtId="164" fontId="11" fillId="2" borderId="5" xfId="0" applyNumberFormat="1" applyFont="1" applyFill="1" applyBorder="1" applyAlignment="1" applyProtection="1">
      <alignment horizontal="center" vertical="center" wrapText="1"/>
    </xf>
    <xf numFmtId="164" fontId="11" fillId="2" borderId="7" xfId="0" applyNumberFormat="1" applyFont="1" applyFill="1" applyBorder="1" applyAlignment="1" applyProtection="1">
      <alignment horizontal="center" vertical="center" wrapText="1"/>
    </xf>
    <xf numFmtId="164" fontId="11" fillId="2" borderId="3" xfId="0" applyNumberFormat="1" applyFont="1" applyFill="1" applyBorder="1" applyAlignment="1" applyProtection="1">
      <alignment horizontal="center" vertical="center" wrapText="1"/>
    </xf>
  </cellXfs>
  <cellStyles count="16">
    <cellStyle name="Comma" xfId="11" builtinId="3"/>
    <cellStyle name="Comma 2" xfId="1"/>
    <cellStyle name="Currency 2" xfId="2"/>
    <cellStyle name="HAI" xfId="3"/>
    <cellStyle name="Normal" xfId="0" builtinId="0"/>
    <cellStyle name="Normal 11" xfId="13"/>
    <cellStyle name="Normal 2" xfId="4"/>
    <cellStyle name="Normal 3" xfId="5"/>
    <cellStyle name="Normal 4" xfId="6"/>
    <cellStyle name="Normal 5" xfId="7"/>
    <cellStyle name="Normal 6" xfId="8"/>
    <cellStyle name="Normal 7" xfId="9"/>
    <cellStyle name="Normal 8" xfId="10"/>
    <cellStyle name="Normal_Sheet1" xfId="15"/>
    <cellStyle name="T_09c_PhandienNhaso9_bieu ke hoach dau thau truong mam non SKH 2" xfId="12"/>
    <cellStyle name="T_09c_PhandienNhaso9_bieu tong hop lai kh von 2011 gui phong TH-KTDN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92"/>
  <sheetViews>
    <sheetView tabSelected="1" topLeftCell="M79" workbookViewId="0">
      <selection activeCell="V86" sqref="A1:V86"/>
    </sheetView>
  </sheetViews>
  <sheetFormatPr defaultColWidth="12.85546875" defaultRowHeight="15.75"/>
  <cols>
    <col min="1" max="1" width="3.85546875" style="21" customWidth="1"/>
    <col min="2" max="2" width="23.5703125" style="21" customWidth="1"/>
    <col min="3" max="3" width="15" style="72" customWidth="1"/>
    <col min="4" max="4" width="14.5703125" style="72" customWidth="1"/>
    <col min="5" max="5" width="15" style="72" customWidth="1"/>
    <col min="6" max="6" width="10.42578125" style="72" customWidth="1"/>
    <col min="7" max="7" width="11.5703125" style="72" customWidth="1"/>
    <col min="8" max="8" width="12.42578125" style="72" customWidth="1"/>
    <col min="9" max="9" width="6.7109375" style="72" customWidth="1"/>
    <col min="10" max="10" width="12.7109375" style="72" customWidth="1"/>
    <col min="11" max="13" width="14.5703125" style="72" customWidth="1"/>
    <col min="14" max="14" width="10.28515625" style="72" customWidth="1"/>
    <col min="15" max="15" width="11.85546875" style="72" customWidth="1"/>
    <col min="16" max="16" width="13.140625" style="72" customWidth="1"/>
    <col min="17" max="17" width="7.140625" style="72" customWidth="1"/>
    <col min="18" max="18" width="13" style="72" customWidth="1"/>
    <col min="19" max="19" width="14.42578125" style="72" customWidth="1"/>
    <col min="20" max="20" width="5.85546875" style="21" customWidth="1"/>
    <col min="21" max="21" width="6.5703125" style="21" customWidth="1"/>
    <col min="22" max="22" width="6.42578125" style="21" customWidth="1"/>
    <col min="23" max="23" width="11.7109375" style="21" customWidth="1"/>
    <col min="24" max="16384" width="12.85546875" style="21"/>
  </cols>
  <sheetData>
    <row r="1" spans="1:23" ht="18.75">
      <c r="A1" s="19" t="s">
        <v>24</v>
      </c>
      <c r="B1" s="19"/>
      <c r="C1" s="44"/>
      <c r="D1" s="44"/>
      <c r="E1" s="44"/>
      <c r="F1" s="44"/>
      <c r="G1" s="44"/>
      <c r="H1" s="44"/>
      <c r="I1" s="44"/>
      <c r="J1" s="44"/>
      <c r="K1" s="44"/>
      <c r="L1" s="45"/>
      <c r="M1" s="46"/>
      <c r="N1" s="46"/>
      <c r="O1" s="47"/>
      <c r="P1" s="45"/>
      <c r="Q1" s="46"/>
      <c r="R1" s="79" t="s">
        <v>102</v>
      </c>
      <c r="S1" s="79"/>
      <c r="T1" s="79"/>
      <c r="U1" s="79"/>
      <c r="V1" s="79"/>
      <c r="W1" s="20"/>
    </row>
    <row r="2" spans="1:23" ht="20.25" customHeight="1">
      <c r="A2" s="22" t="s">
        <v>100</v>
      </c>
      <c r="B2" s="23"/>
      <c r="C2" s="48"/>
      <c r="D2" s="48"/>
      <c r="E2" s="48"/>
      <c r="F2" s="48"/>
      <c r="G2" s="48"/>
      <c r="H2" s="48"/>
      <c r="I2" s="48"/>
      <c r="J2" s="48"/>
      <c r="K2" s="49"/>
      <c r="L2" s="49"/>
      <c r="M2" s="49"/>
      <c r="N2" s="49"/>
      <c r="O2" s="49"/>
      <c r="P2" s="49"/>
      <c r="Q2" s="49"/>
      <c r="R2" s="49"/>
      <c r="S2" s="49"/>
      <c r="T2" s="23"/>
      <c r="U2" s="23"/>
      <c r="V2" s="23"/>
      <c r="W2" s="24"/>
    </row>
    <row r="3" spans="1:23" ht="52.5" customHeight="1">
      <c r="A3" s="88" t="s">
        <v>103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25"/>
    </row>
    <row r="4" spans="1:23" ht="18.75">
      <c r="A4" s="26"/>
      <c r="B4" s="26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26"/>
      <c r="U4" s="26"/>
      <c r="V4" s="29" t="s">
        <v>51</v>
      </c>
      <c r="W4" s="28"/>
    </row>
    <row r="5" spans="1:23" s="75" customFormat="1" ht="26.45" customHeight="1">
      <c r="A5" s="89" t="s">
        <v>0</v>
      </c>
      <c r="B5" s="89" t="s">
        <v>9</v>
      </c>
      <c r="C5" s="82" t="s">
        <v>8</v>
      </c>
      <c r="D5" s="83"/>
      <c r="E5" s="83"/>
      <c r="F5" s="83"/>
      <c r="G5" s="83"/>
      <c r="H5" s="73"/>
      <c r="I5" s="73"/>
      <c r="J5" s="73"/>
      <c r="K5" s="82" t="s">
        <v>21</v>
      </c>
      <c r="L5" s="83"/>
      <c r="M5" s="83"/>
      <c r="N5" s="83"/>
      <c r="O5" s="83"/>
      <c r="P5" s="83"/>
      <c r="Q5" s="83"/>
      <c r="R5" s="83"/>
      <c r="S5" s="92"/>
      <c r="T5" s="93" t="s">
        <v>6</v>
      </c>
      <c r="U5" s="94"/>
      <c r="V5" s="95"/>
      <c r="W5" s="74"/>
    </row>
    <row r="6" spans="1:23" s="76" customFormat="1" ht="27.75" customHeight="1">
      <c r="A6" s="90"/>
      <c r="B6" s="90"/>
      <c r="C6" s="84" t="s">
        <v>10</v>
      </c>
      <c r="D6" s="84" t="s">
        <v>22</v>
      </c>
      <c r="E6" s="86" t="s">
        <v>23</v>
      </c>
      <c r="F6" s="80" t="s">
        <v>11</v>
      </c>
      <c r="G6" s="81" t="s">
        <v>12</v>
      </c>
      <c r="H6" s="87" t="s">
        <v>13</v>
      </c>
      <c r="I6" s="87"/>
      <c r="J6" s="87"/>
      <c r="K6" s="84" t="s">
        <v>10</v>
      </c>
      <c r="L6" s="84" t="s">
        <v>22</v>
      </c>
      <c r="M6" s="86" t="s">
        <v>23</v>
      </c>
      <c r="N6" s="80" t="s">
        <v>11</v>
      </c>
      <c r="O6" s="81" t="s">
        <v>12</v>
      </c>
      <c r="P6" s="87" t="s">
        <v>13</v>
      </c>
      <c r="Q6" s="87"/>
      <c r="R6" s="87"/>
      <c r="S6" s="81" t="s">
        <v>14</v>
      </c>
      <c r="T6" s="89" t="s">
        <v>10</v>
      </c>
      <c r="U6" s="96" t="s">
        <v>45</v>
      </c>
      <c r="V6" s="98" t="s">
        <v>46</v>
      </c>
    </row>
    <row r="7" spans="1:23" s="30" customFormat="1" ht="76.5" customHeight="1">
      <c r="A7" s="91"/>
      <c r="B7" s="91"/>
      <c r="C7" s="85"/>
      <c r="D7" s="85"/>
      <c r="E7" s="86"/>
      <c r="F7" s="80"/>
      <c r="G7" s="81"/>
      <c r="H7" s="77" t="s">
        <v>15</v>
      </c>
      <c r="I7" s="77" t="s">
        <v>16</v>
      </c>
      <c r="J7" s="77" t="s">
        <v>17</v>
      </c>
      <c r="K7" s="85"/>
      <c r="L7" s="85"/>
      <c r="M7" s="86"/>
      <c r="N7" s="80"/>
      <c r="O7" s="81"/>
      <c r="P7" s="77" t="s">
        <v>15</v>
      </c>
      <c r="Q7" s="77" t="s">
        <v>16</v>
      </c>
      <c r="R7" s="77" t="s">
        <v>17</v>
      </c>
      <c r="S7" s="81"/>
      <c r="T7" s="91"/>
      <c r="U7" s="97"/>
      <c r="V7" s="98"/>
    </row>
    <row r="8" spans="1:23" s="33" customFormat="1" ht="18.75" customHeight="1">
      <c r="A8" s="31"/>
      <c r="B8" s="32" t="s">
        <v>10</v>
      </c>
      <c r="C8" s="51">
        <f>+C9+C81+C82+C83+C84+C85+C86+23000000000</f>
        <v>3427698000000</v>
      </c>
      <c r="D8" s="51">
        <f>+D9+D81+D82+D83+D84+D85+D86</f>
        <v>1136704000000</v>
      </c>
      <c r="E8" s="51">
        <f>+E9+E81+E82+E83+E84+E85+E86</f>
        <v>2211581000000</v>
      </c>
      <c r="F8" s="51">
        <f>+F9+F81+F82+F83+F84+F85+F86</f>
        <v>250000000</v>
      </c>
      <c r="G8" s="51">
        <f t="shared" ref="G8:J8" si="0">+G9+G81+G82+G83+G84+G85+G86</f>
        <v>1000000000</v>
      </c>
      <c r="H8" s="51">
        <f t="shared" si="0"/>
        <v>55163000000</v>
      </c>
      <c r="I8" s="51">
        <f t="shared" si="0"/>
        <v>0</v>
      </c>
      <c r="J8" s="51">
        <f t="shared" si="0"/>
        <v>55163000000</v>
      </c>
      <c r="K8" s="51">
        <f>+K9+K81+K82+K83+K84+K85+K86+35678434000+101334048253</f>
        <v>9803770201956</v>
      </c>
      <c r="L8" s="51">
        <f>+L9+L81+L82+L83+L84+L85+L86</f>
        <v>1115394210656</v>
      </c>
      <c r="M8" s="51">
        <f t="shared" ref="M8:S8" si="1">+M9+M81+M82+M83+M84+M85+M86</f>
        <v>1998572439621</v>
      </c>
      <c r="N8" s="51">
        <f t="shared" si="1"/>
        <v>246820900</v>
      </c>
      <c r="O8" s="51">
        <f t="shared" si="1"/>
        <v>1000000000</v>
      </c>
      <c r="P8" s="51">
        <f t="shared" si="1"/>
        <v>24424461044</v>
      </c>
      <c r="Q8" s="51">
        <f t="shared" si="1"/>
        <v>0</v>
      </c>
      <c r="R8" s="51">
        <f t="shared" si="1"/>
        <v>24424461044</v>
      </c>
      <c r="S8" s="51">
        <f t="shared" si="1"/>
        <v>1451196787482</v>
      </c>
      <c r="T8" s="40">
        <f>K8/C8</f>
        <v>2.8601616017385427</v>
      </c>
      <c r="U8" s="40">
        <f>L8/D8</f>
        <v>0.98125300047857666</v>
      </c>
      <c r="V8" s="40">
        <f>M8/E8</f>
        <v>0.90368493834094255</v>
      </c>
    </row>
    <row r="9" spans="1:23" s="36" customFormat="1" ht="19.899999999999999" customHeight="1">
      <c r="A9" s="34" t="s">
        <v>1</v>
      </c>
      <c r="B9" s="35" t="s">
        <v>18</v>
      </c>
      <c r="C9" s="52">
        <f t="shared" ref="C9:S9" si="2">SUM(C10:C80)</f>
        <v>3293817000000</v>
      </c>
      <c r="D9" s="52">
        <f t="shared" si="2"/>
        <v>1136704000000</v>
      </c>
      <c r="E9" s="52">
        <f t="shared" si="2"/>
        <v>2101950000000</v>
      </c>
      <c r="F9" s="52">
        <f t="shared" si="2"/>
        <v>0</v>
      </c>
      <c r="G9" s="52">
        <f t="shared" si="2"/>
        <v>0</v>
      </c>
      <c r="H9" s="52">
        <f t="shared" si="2"/>
        <v>55163000000</v>
      </c>
      <c r="I9" s="52">
        <f t="shared" si="2"/>
        <v>0</v>
      </c>
      <c r="J9" s="52">
        <f t="shared" si="2"/>
        <v>55163000000</v>
      </c>
      <c r="K9" s="52">
        <f t="shared" si="2"/>
        <v>3138391111321</v>
      </c>
      <c r="L9" s="52">
        <f t="shared" si="2"/>
        <v>1115394210656</v>
      </c>
      <c r="M9" s="52">
        <f t="shared" si="2"/>
        <v>1998572439621</v>
      </c>
      <c r="N9" s="52">
        <f t="shared" si="2"/>
        <v>0</v>
      </c>
      <c r="O9" s="52">
        <f t="shared" si="2"/>
        <v>0</v>
      </c>
      <c r="P9" s="52">
        <f t="shared" si="2"/>
        <v>24424461044</v>
      </c>
      <c r="Q9" s="52">
        <f t="shared" si="2"/>
        <v>0</v>
      </c>
      <c r="R9" s="52">
        <f t="shared" si="2"/>
        <v>24424461044</v>
      </c>
      <c r="S9" s="52">
        <f t="shared" si="2"/>
        <v>0</v>
      </c>
      <c r="T9" s="41">
        <f t="shared" ref="T9:T72" si="3">K9/C9</f>
        <v>0.95281283426523089</v>
      </c>
      <c r="U9" s="41">
        <f t="shared" ref="U9" si="4">L9/D9</f>
        <v>0.98125300047857666</v>
      </c>
      <c r="V9" s="41">
        <f t="shared" ref="V9:V72" si="5">M9/E9</f>
        <v>0.95081825905516304</v>
      </c>
    </row>
    <row r="10" spans="1:23" s="38" customFormat="1" ht="25.5" customHeight="1">
      <c r="A10" s="37">
        <v>1</v>
      </c>
      <c r="B10" s="4" t="s">
        <v>52</v>
      </c>
      <c r="C10" s="53">
        <f>+D10+E10+F10+G10+H10</f>
        <v>14126000000</v>
      </c>
      <c r="D10" s="53"/>
      <c r="E10" s="54">
        <v>14126000000</v>
      </c>
      <c r="F10" s="55"/>
      <c r="G10" s="55"/>
      <c r="H10" s="54">
        <f>+I10+J10</f>
        <v>0</v>
      </c>
      <c r="I10" s="54"/>
      <c r="J10" s="54"/>
      <c r="K10" s="56">
        <f>L10+M10+N10+O10+P10+S10</f>
        <v>12942096411</v>
      </c>
      <c r="L10" s="54"/>
      <c r="M10" s="54">
        <v>12942096411</v>
      </c>
      <c r="N10" s="57"/>
      <c r="O10" s="57"/>
      <c r="P10" s="58">
        <f>+Q10+R10</f>
        <v>0</v>
      </c>
      <c r="Q10" s="54"/>
      <c r="R10" s="54"/>
      <c r="S10" s="59"/>
      <c r="T10" s="42">
        <f t="shared" si="3"/>
        <v>0.91618975017697857</v>
      </c>
      <c r="U10" s="42"/>
      <c r="V10" s="42">
        <f t="shared" si="5"/>
        <v>0.91618975017697857</v>
      </c>
    </row>
    <row r="11" spans="1:23" s="38" customFormat="1" ht="19.899999999999999" customHeight="1">
      <c r="A11" s="37">
        <v>2</v>
      </c>
      <c r="B11" s="4" t="s">
        <v>53</v>
      </c>
      <c r="C11" s="53">
        <f t="shared" ref="C11:C74" si="6">+D11+E11+F11+G11+H11</f>
        <v>26720000000</v>
      </c>
      <c r="D11" s="53"/>
      <c r="E11" s="54">
        <v>26720000000</v>
      </c>
      <c r="F11" s="55"/>
      <c r="G11" s="55"/>
      <c r="H11" s="54">
        <f t="shared" ref="H11:H74" si="7">+I11+J11</f>
        <v>0</v>
      </c>
      <c r="I11" s="54"/>
      <c r="J11" s="54"/>
      <c r="K11" s="56">
        <f t="shared" ref="K11:K73" si="8">L11+M11+N11+O11+P11+S11</f>
        <v>25505619754</v>
      </c>
      <c r="L11" s="54"/>
      <c r="M11" s="54">
        <v>25505619754</v>
      </c>
      <c r="N11" s="57"/>
      <c r="O11" s="57"/>
      <c r="P11" s="58">
        <f t="shared" ref="P11:P74" si="9">+Q11+R11</f>
        <v>0</v>
      </c>
      <c r="Q11" s="54"/>
      <c r="R11" s="54"/>
      <c r="S11" s="59"/>
      <c r="T11" s="42">
        <f t="shared" si="3"/>
        <v>0.95455163750000005</v>
      </c>
      <c r="U11" s="42"/>
      <c r="V11" s="42">
        <f t="shared" si="5"/>
        <v>0.95455163750000005</v>
      </c>
    </row>
    <row r="12" spans="1:23" s="38" customFormat="1" ht="19.899999999999999" customHeight="1">
      <c r="A12" s="37">
        <v>3</v>
      </c>
      <c r="B12" s="4" t="s">
        <v>54</v>
      </c>
      <c r="C12" s="53">
        <f t="shared" si="6"/>
        <v>11902000000</v>
      </c>
      <c r="D12" s="53"/>
      <c r="E12" s="54">
        <v>11902000000</v>
      </c>
      <c r="F12" s="55"/>
      <c r="G12" s="55"/>
      <c r="H12" s="54">
        <f t="shared" si="7"/>
        <v>0</v>
      </c>
      <c r="I12" s="54"/>
      <c r="J12" s="54"/>
      <c r="K12" s="56">
        <f t="shared" si="8"/>
        <v>11999293617</v>
      </c>
      <c r="L12" s="54">
        <v>661906400</v>
      </c>
      <c r="M12" s="54">
        <v>11337387217</v>
      </c>
      <c r="N12" s="57"/>
      <c r="O12" s="57"/>
      <c r="P12" s="58">
        <f t="shared" si="9"/>
        <v>0</v>
      </c>
      <c r="Q12" s="54"/>
      <c r="R12" s="54"/>
      <c r="S12" s="59"/>
      <c r="T12" s="42">
        <f t="shared" si="3"/>
        <v>1.0081745603259957</v>
      </c>
      <c r="U12" s="42"/>
      <c r="V12" s="42">
        <f t="shared" si="5"/>
        <v>0.95256152050075615</v>
      </c>
    </row>
    <row r="13" spans="1:23" s="38" customFormat="1" ht="19.899999999999999" customHeight="1">
      <c r="A13" s="37">
        <v>4</v>
      </c>
      <c r="B13" s="4" t="s">
        <v>55</v>
      </c>
      <c r="C13" s="53">
        <f t="shared" si="6"/>
        <v>14850000000</v>
      </c>
      <c r="D13" s="53"/>
      <c r="E13" s="54">
        <v>14850000000</v>
      </c>
      <c r="F13" s="55"/>
      <c r="G13" s="55"/>
      <c r="H13" s="54">
        <f t="shared" si="7"/>
        <v>0</v>
      </c>
      <c r="I13" s="54"/>
      <c r="J13" s="54"/>
      <c r="K13" s="56">
        <f t="shared" si="8"/>
        <v>17236507787</v>
      </c>
      <c r="L13" s="54"/>
      <c r="M13" s="54">
        <v>17236507787</v>
      </c>
      <c r="N13" s="57"/>
      <c r="O13" s="57"/>
      <c r="P13" s="58">
        <f t="shared" si="9"/>
        <v>0</v>
      </c>
      <c r="Q13" s="54"/>
      <c r="R13" s="54"/>
      <c r="S13" s="59"/>
      <c r="T13" s="42">
        <f t="shared" si="3"/>
        <v>1.160707595084175</v>
      </c>
      <c r="U13" s="42"/>
      <c r="V13" s="42">
        <f t="shared" si="5"/>
        <v>1.160707595084175</v>
      </c>
    </row>
    <row r="14" spans="1:23" s="38" customFormat="1" ht="19.899999999999999" customHeight="1">
      <c r="A14" s="37">
        <v>5</v>
      </c>
      <c r="B14" s="4" t="s">
        <v>25</v>
      </c>
      <c r="C14" s="53">
        <f t="shared" si="6"/>
        <v>27520000000</v>
      </c>
      <c r="D14" s="53"/>
      <c r="E14" s="54">
        <v>27520000000</v>
      </c>
      <c r="F14" s="55"/>
      <c r="G14" s="55"/>
      <c r="H14" s="54">
        <f t="shared" si="7"/>
        <v>0</v>
      </c>
      <c r="I14" s="54"/>
      <c r="J14" s="54"/>
      <c r="K14" s="56">
        <f t="shared" si="8"/>
        <v>29180015886</v>
      </c>
      <c r="L14" s="54"/>
      <c r="M14" s="54">
        <v>29180015886</v>
      </c>
      <c r="N14" s="57"/>
      <c r="O14" s="57"/>
      <c r="P14" s="58">
        <f t="shared" si="9"/>
        <v>0</v>
      </c>
      <c r="Q14" s="54"/>
      <c r="R14" s="54"/>
      <c r="S14" s="59"/>
      <c r="T14" s="42">
        <f t="shared" si="3"/>
        <v>1.0603203446947675</v>
      </c>
      <c r="U14" s="42"/>
      <c r="V14" s="42">
        <f t="shared" si="5"/>
        <v>1.0603203446947675</v>
      </c>
    </row>
    <row r="15" spans="1:23" s="38" customFormat="1" ht="19.899999999999999" customHeight="1">
      <c r="A15" s="37">
        <v>6</v>
      </c>
      <c r="B15" s="4" t="s">
        <v>56</v>
      </c>
      <c r="C15" s="53">
        <f t="shared" si="6"/>
        <v>11733000000</v>
      </c>
      <c r="D15" s="53"/>
      <c r="E15" s="54">
        <v>11733000000</v>
      </c>
      <c r="F15" s="55"/>
      <c r="G15" s="55"/>
      <c r="H15" s="54">
        <f t="shared" si="7"/>
        <v>0</v>
      </c>
      <c r="I15" s="54"/>
      <c r="J15" s="54"/>
      <c r="K15" s="56">
        <f t="shared" si="8"/>
        <v>12034951600</v>
      </c>
      <c r="L15" s="54"/>
      <c r="M15" s="54">
        <v>12034951600</v>
      </c>
      <c r="N15" s="57"/>
      <c r="O15" s="57"/>
      <c r="P15" s="58">
        <f t="shared" si="9"/>
        <v>0</v>
      </c>
      <c r="Q15" s="54"/>
      <c r="R15" s="54"/>
      <c r="S15" s="59"/>
      <c r="T15" s="42">
        <f t="shared" si="3"/>
        <v>1.0257352424784796</v>
      </c>
      <c r="U15" s="42"/>
      <c r="V15" s="42">
        <f t="shared" si="5"/>
        <v>1.0257352424784796</v>
      </c>
    </row>
    <row r="16" spans="1:23" s="38" customFormat="1" ht="25.5" customHeight="1">
      <c r="A16" s="37">
        <v>7</v>
      </c>
      <c r="B16" s="4" t="s">
        <v>57</v>
      </c>
      <c r="C16" s="53">
        <f t="shared" si="6"/>
        <v>30412000000</v>
      </c>
      <c r="D16" s="53"/>
      <c r="E16" s="54">
        <v>30412000000</v>
      </c>
      <c r="F16" s="55"/>
      <c r="G16" s="55"/>
      <c r="H16" s="54">
        <f t="shared" si="7"/>
        <v>0</v>
      </c>
      <c r="I16" s="54"/>
      <c r="J16" s="54"/>
      <c r="K16" s="56">
        <f t="shared" si="8"/>
        <v>49803487936</v>
      </c>
      <c r="L16" s="54">
        <v>0</v>
      </c>
      <c r="M16" s="54">
        <v>45840326492</v>
      </c>
      <c r="N16" s="57"/>
      <c r="O16" s="57"/>
      <c r="P16" s="58">
        <f t="shared" si="9"/>
        <v>3963161444</v>
      </c>
      <c r="Q16" s="54"/>
      <c r="R16" s="54">
        <v>3963161444</v>
      </c>
      <c r="S16" s="59"/>
      <c r="T16" s="42">
        <f t="shared" si="3"/>
        <v>1.6376261980797053</v>
      </c>
      <c r="U16" s="42"/>
      <c r="V16" s="42">
        <f t="shared" si="5"/>
        <v>1.5073104857293174</v>
      </c>
    </row>
    <row r="17" spans="1:22" s="38" customFormat="1" ht="19.899999999999999" customHeight="1">
      <c r="A17" s="37">
        <v>8</v>
      </c>
      <c r="B17" s="4" t="s">
        <v>58</v>
      </c>
      <c r="C17" s="53">
        <f t="shared" si="6"/>
        <v>119576000000</v>
      </c>
      <c r="D17" s="53"/>
      <c r="E17" s="54">
        <v>119576000000</v>
      </c>
      <c r="F17" s="55"/>
      <c r="G17" s="55"/>
      <c r="H17" s="54">
        <f t="shared" si="7"/>
        <v>0</v>
      </c>
      <c r="I17" s="54"/>
      <c r="J17" s="54"/>
      <c r="K17" s="56">
        <f t="shared" si="8"/>
        <v>184414926460</v>
      </c>
      <c r="L17" s="54"/>
      <c r="M17" s="54">
        <v>184414926460</v>
      </c>
      <c r="N17" s="57"/>
      <c r="O17" s="57"/>
      <c r="P17" s="58">
        <f t="shared" si="9"/>
        <v>0</v>
      </c>
      <c r="Q17" s="54"/>
      <c r="R17" s="54"/>
      <c r="S17" s="59"/>
      <c r="T17" s="42">
        <f t="shared" si="3"/>
        <v>1.5422403029035927</v>
      </c>
      <c r="U17" s="42"/>
      <c r="V17" s="42">
        <f t="shared" si="5"/>
        <v>1.5422403029035927</v>
      </c>
    </row>
    <row r="18" spans="1:22" s="38" customFormat="1" ht="19.899999999999999" customHeight="1">
      <c r="A18" s="37">
        <v>9</v>
      </c>
      <c r="B18" s="4" t="s">
        <v>26</v>
      </c>
      <c r="C18" s="53">
        <f t="shared" si="6"/>
        <v>9254000000</v>
      </c>
      <c r="D18" s="53"/>
      <c r="E18" s="54">
        <v>9254000000</v>
      </c>
      <c r="F18" s="55"/>
      <c r="G18" s="55"/>
      <c r="H18" s="54">
        <f t="shared" si="7"/>
        <v>0</v>
      </c>
      <c r="I18" s="54"/>
      <c r="J18" s="54"/>
      <c r="K18" s="56">
        <f t="shared" si="8"/>
        <v>9871941298</v>
      </c>
      <c r="L18" s="54"/>
      <c r="M18" s="54">
        <v>9871941298</v>
      </c>
      <c r="N18" s="57"/>
      <c r="O18" s="57"/>
      <c r="P18" s="58">
        <f t="shared" si="9"/>
        <v>0</v>
      </c>
      <c r="Q18" s="54"/>
      <c r="R18" s="54"/>
      <c r="S18" s="59"/>
      <c r="T18" s="42">
        <f t="shared" si="3"/>
        <v>1.0667755887183921</v>
      </c>
      <c r="U18" s="42"/>
      <c r="V18" s="42">
        <f t="shared" si="5"/>
        <v>1.0667755887183921</v>
      </c>
    </row>
    <row r="19" spans="1:22" s="38" customFormat="1" ht="19.899999999999999" customHeight="1">
      <c r="A19" s="37">
        <v>10</v>
      </c>
      <c r="B19" s="4" t="s">
        <v>59</v>
      </c>
      <c r="C19" s="53">
        <f t="shared" si="6"/>
        <v>7293000000</v>
      </c>
      <c r="D19" s="53"/>
      <c r="E19" s="54">
        <v>7293000000</v>
      </c>
      <c r="F19" s="55"/>
      <c r="G19" s="55"/>
      <c r="H19" s="54">
        <f t="shared" si="7"/>
        <v>0</v>
      </c>
      <c r="I19" s="54"/>
      <c r="J19" s="54"/>
      <c r="K19" s="56">
        <f t="shared" si="8"/>
        <v>7118697400</v>
      </c>
      <c r="L19" s="54"/>
      <c r="M19" s="54">
        <v>6884083400</v>
      </c>
      <c r="N19" s="57"/>
      <c r="O19" s="57"/>
      <c r="P19" s="58">
        <f t="shared" si="9"/>
        <v>234614000</v>
      </c>
      <c r="Q19" s="54"/>
      <c r="R19" s="54">
        <v>234614000</v>
      </c>
      <c r="S19" s="59"/>
      <c r="T19" s="42">
        <f t="shared" si="3"/>
        <v>0.97610001371177846</v>
      </c>
      <c r="U19" s="42"/>
      <c r="V19" s="42">
        <f t="shared" si="5"/>
        <v>0.94393026189496776</v>
      </c>
    </row>
    <row r="20" spans="1:22" s="38" customFormat="1" ht="25.5" customHeight="1">
      <c r="A20" s="37">
        <v>11</v>
      </c>
      <c r="B20" s="4" t="s">
        <v>27</v>
      </c>
      <c r="C20" s="53">
        <f t="shared" si="6"/>
        <v>63348000000</v>
      </c>
      <c r="D20" s="53"/>
      <c r="E20" s="54">
        <v>63348000000</v>
      </c>
      <c r="F20" s="55"/>
      <c r="G20" s="55"/>
      <c r="H20" s="54">
        <f t="shared" si="7"/>
        <v>0</v>
      </c>
      <c r="I20" s="54"/>
      <c r="J20" s="54"/>
      <c r="K20" s="56">
        <f t="shared" si="8"/>
        <v>69608074397</v>
      </c>
      <c r="L20" s="54">
        <v>5440064100</v>
      </c>
      <c r="M20" s="54">
        <v>60034286697</v>
      </c>
      <c r="N20" s="57"/>
      <c r="O20" s="57"/>
      <c r="P20" s="58">
        <f t="shared" si="9"/>
        <v>4133723600</v>
      </c>
      <c r="Q20" s="54"/>
      <c r="R20" s="54">
        <v>4133723600</v>
      </c>
      <c r="S20" s="59"/>
      <c r="T20" s="42">
        <f t="shared" si="3"/>
        <v>1.0988203952295259</v>
      </c>
      <c r="U20" s="42"/>
      <c r="V20" s="42">
        <f t="shared" si="5"/>
        <v>0.94769032482477744</v>
      </c>
    </row>
    <row r="21" spans="1:22" s="38" customFormat="1" ht="19.899999999999999" customHeight="1">
      <c r="A21" s="37">
        <v>12</v>
      </c>
      <c r="B21" s="4" t="s">
        <v>28</v>
      </c>
      <c r="C21" s="53">
        <f t="shared" si="6"/>
        <v>9388000000</v>
      </c>
      <c r="D21" s="53"/>
      <c r="E21" s="54">
        <v>9388000000</v>
      </c>
      <c r="F21" s="55"/>
      <c r="G21" s="55"/>
      <c r="H21" s="54">
        <f t="shared" si="7"/>
        <v>0</v>
      </c>
      <c r="I21" s="54"/>
      <c r="J21" s="54"/>
      <c r="K21" s="56">
        <f t="shared" si="8"/>
        <v>9761846600</v>
      </c>
      <c r="L21" s="54"/>
      <c r="M21" s="54">
        <v>9761846600</v>
      </c>
      <c r="N21" s="57"/>
      <c r="O21" s="57"/>
      <c r="P21" s="58">
        <f t="shared" si="9"/>
        <v>0</v>
      </c>
      <c r="Q21" s="54"/>
      <c r="R21" s="54"/>
      <c r="S21" s="59"/>
      <c r="T21" s="42">
        <f t="shared" si="3"/>
        <v>1.0398217511717085</v>
      </c>
      <c r="U21" s="42"/>
      <c r="V21" s="42">
        <f t="shared" si="5"/>
        <v>1.0398217511717085</v>
      </c>
    </row>
    <row r="22" spans="1:22" s="38" customFormat="1" ht="19.899999999999999" customHeight="1">
      <c r="A22" s="37">
        <v>13</v>
      </c>
      <c r="B22" s="4" t="s">
        <v>29</v>
      </c>
      <c r="C22" s="53">
        <f t="shared" si="6"/>
        <v>12669000000</v>
      </c>
      <c r="D22" s="53"/>
      <c r="E22" s="54">
        <v>12669000000</v>
      </c>
      <c r="F22" s="55"/>
      <c r="G22" s="55"/>
      <c r="H22" s="54">
        <f t="shared" si="7"/>
        <v>0</v>
      </c>
      <c r="I22" s="54"/>
      <c r="J22" s="54"/>
      <c r="K22" s="56">
        <f t="shared" si="8"/>
        <v>9612740200</v>
      </c>
      <c r="L22" s="54"/>
      <c r="M22" s="54">
        <v>9612740200</v>
      </c>
      <c r="N22" s="57"/>
      <c r="O22" s="57"/>
      <c r="P22" s="58">
        <f t="shared" si="9"/>
        <v>0</v>
      </c>
      <c r="Q22" s="54"/>
      <c r="R22" s="54"/>
      <c r="S22" s="59"/>
      <c r="T22" s="42">
        <f t="shared" si="3"/>
        <v>0.75876077038440293</v>
      </c>
      <c r="U22" s="42"/>
      <c r="V22" s="42">
        <f t="shared" si="5"/>
        <v>0.75876077038440293</v>
      </c>
    </row>
    <row r="23" spans="1:22" s="38" customFormat="1" ht="19.899999999999999" customHeight="1">
      <c r="A23" s="37">
        <v>14</v>
      </c>
      <c r="B23" s="4" t="s">
        <v>60</v>
      </c>
      <c r="C23" s="53">
        <f t="shared" si="6"/>
        <v>302472000000</v>
      </c>
      <c r="D23" s="53"/>
      <c r="E23" s="54">
        <v>302472000000</v>
      </c>
      <c r="F23" s="55"/>
      <c r="G23" s="55"/>
      <c r="H23" s="54">
        <f t="shared" si="7"/>
        <v>0</v>
      </c>
      <c r="I23" s="54"/>
      <c r="J23" s="54"/>
      <c r="K23" s="56">
        <f t="shared" si="8"/>
        <v>315289204871</v>
      </c>
      <c r="L23" s="54">
        <v>7775725000</v>
      </c>
      <c r="M23" s="54">
        <v>307513479871</v>
      </c>
      <c r="N23" s="57"/>
      <c r="O23" s="57"/>
      <c r="P23" s="58">
        <f t="shared" si="9"/>
        <v>0</v>
      </c>
      <c r="Q23" s="54"/>
      <c r="R23" s="54"/>
      <c r="S23" s="59"/>
      <c r="T23" s="42">
        <f t="shared" si="3"/>
        <v>1.0423748474933217</v>
      </c>
      <c r="U23" s="42"/>
      <c r="V23" s="42">
        <f t="shared" si="5"/>
        <v>1.0166675919457007</v>
      </c>
    </row>
    <row r="24" spans="1:22" s="38" customFormat="1" ht="19.899999999999999" customHeight="1">
      <c r="A24" s="37">
        <v>15</v>
      </c>
      <c r="B24" s="4" t="s">
        <v>61</v>
      </c>
      <c r="C24" s="53">
        <f t="shared" si="6"/>
        <v>402068000000</v>
      </c>
      <c r="D24" s="53"/>
      <c r="E24" s="54">
        <v>402068000000</v>
      </c>
      <c r="F24" s="55"/>
      <c r="G24" s="55"/>
      <c r="H24" s="54">
        <f t="shared" si="7"/>
        <v>0</v>
      </c>
      <c r="I24" s="54"/>
      <c r="J24" s="54"/>
      <c r="K24" s="56">
        <f t="shared" si="8"/>
        <v>440521678756</v>
      </c>
      <c r="L24" s="54">
        <v>7719439140</v>
      </c>
      <c r="M24" s="54">
        <v>432802239616</v>
      </c>
      <c r="N24" s="57"/>
      <c r="O24" s="57"/>
      <c r="P24" s="58">
        <f t="shared" si="9"/>
        <v>0</v>
      </c>
      <c r="Q24" s="54"/>
      <c r="R24" s="54"/>
      <c r="S24" s="59"/>
      <c r="T24" s="42">
        <f t="shared" si="3"/>
        <v>1.0956397394371102</v>
      </c>
      <c r="U24" s="42"/>
      <c r="V24" s="42">
        <f t="shared" si="5"/>
        <v>1.0764404021608285</v>
      </c>
    </row>
    <row r="25" spans="1:22" s="38" customFormat="1" ht="19.899999999999999" customHeight="1">
      <c r="A25" s="37">
        <v>16</v>
      </c>
      <c r="B25" s="5" t="s">
        <v>62</v>
      </c>
      <c r="C25" s="53">
        <f t="shared" si="6"/>
        <v>40601000000</v>
      </c>
      <c r="D25" s="53"/>
      <c r="E25" s="54">
        <v>40601000000</v>
      </c>
      <c r="F25" s="55"/>
      <c r="G25" s="55"/>
      <c r="H25" s="54">
        <f t="shared" si="7"/>
        <v>0</v>
      </c>
      <c r="I25" s="54"/>
      <c r="J25" s="54"/>
      <c r="K25" s="56">
        <f t="shared" si="8"/>
        <v>38171822480</v>
      </c>
      <c r="L25" s="54">
        <v>1600000</v>
      </c>
      <c r="M25" s="54">
        <v>38170222480</v>
      </c>
      <c r="N25" s="57"/>
      <c r="O25" s="57"/>
      <c r="P25" s="58">
        <f t="shared" si="9"/>
        <v>0</v>
      </c>
      <c r="Q25" s="54"/>
      <c r="R25" s="54"/>
      <c r="S25" s="59"/>
      <c r="T25" s="42">
        <f t="shared" si="3"/>
        <v>0.94016951503657542</v>
      </c>
      <c r="U25" s="42"/>
      <c r="V25" s="42">
        <f t="shared" si="5"/>
        <v>0.94013010714021827</v>
      </c>
    </row>
    <row r="26" spans="1:22" s="38" customFormat="1" ht="19.899999999999999" customHeight="1">
      <c r="A26" s="37">
        <v>17</v>
      </c>
      <c r="B26" s="4" t="s">
        <v>63</v>
      </c>
      <c r="C26" s="53">
        <f t="shared" si="6"/>
        <v>19778000000</v>
      </c>
      <c r="D26" s="53"/>
      <c r="E26" s="54">
        <v>19778000000</v>
      </c>
      <c r="F26" s="55"/>
      <c r="G26" s="55"/>
      <c r="H26" s="54">
        <f t="shared" si="7"/>
        <v>0</v>
      </c>
      <c r="I26" s="54"/>
      <c r="J26" s="54"/>
      <c r="K26" s="56">
        <f t="shared" si="8"/>
        <v>27718427315</v>
      </c>
      <c r="L26" s="54"/>
      <c r="M26" s="54">
        <v>27718427315</v>
      </c>
      <c r="N26" s="57"/>
      <c r="O26" s="57"/>
      <c r="P26" s="58">
        <f t="shared" si="9"/>
        <v>0</v>
      </c>
      <c r="Q26" s="54"/>
      <c r="R26" s="54"/>
      <c r="S26" s="59"/>
      <c r="T26" s="42">
        <f t="shared" si="3"/>
        <v>1.4014777689857418</v>
      </c>
      <c r="U26" s="42"/>
      <c r="V26" s="42">
        <f t="shared" si="5"/>
        <v>1.4014777689857418</v>
      </c>
    </row>
    <row r="27" spans="1:22" s="38" customFormat="1" ht="19.899999999999999" customHeight="1">
      <c r="A27" s="37">
        <v>18</v>
      </c>
      <c r="B27" s="4" t="s">
        <v>64</v>
      </c>
      <c r="C27" s="53">
        <f t="shared" si="6"/>
        <v>16062000000</v>
      </c>
      <c r="D27" s="53"/>
      <c r="E27" s="54">
        <v>16062000000</v>
      </c>
      <c r="F27" s="55"/>
      <c r="G27" s="55"/>
      <c r="H27" s="54">
        <f t="shared" si="7"/>
        <v>0</v>
      </c>
      <c r="I27" s="54"/>
      <c r="J27" s="54"/>
      <c r="K27" s="56">
        <f t="shared" si="8"/>
        <v>30921773139</v>
      </c>
      <c r="L27" s="54"/>
      <c r="M27" s="54">
        <v>19125583139</v>
      </c>
      <c r="N27" s="57"/>
      <c r="O27" s="57"/>
      <c r="P27" s="58">
        <f t="shared" si="9"/>
        <v>11796190000</v>
      </c>
      <c r="Q27" s="54"/>
      <c r="R27" s="54">
        <v>11796190000</v>
      </c>
      <c r="S27" s="59"/>
      <c r="T27" s="42">
        <f t="shared" si="3"/>
        <v>1.9251508615988047</v>
      </c>
      <c r="U27" s="42"/>
      <c r="V27" s="42">
        <f t="shared" si="5"/>
        <v>1.1907348486489853</v>
      </c>
    </row>
    <row r="28" spans="1:22" s="38" customFormat="1" ht="19.899999999999999" customHeight="1">
      <c r="A28" s="37">
        <v>19</v>
      </c>
      <c r="B28" s="4" t="s">
        <v>65</v>
      </c>
      <c r="C28" s="53">
        <f t="shared" si="6"/>
        <v>17187000000</v>
      </c>
      <c r="D28" s="53"/>
      <c r="E28" s="54">
        <v>17187000000</v>
      </c>
      <c r="F28" s="55"/>
      <c r="G28" s="55"/>
      <c r="H28" s="54">
        <f t="shared" si="7"/>
        <v>0</v>
      </c>
      <c r="I28" s="54"/>
      <c r="J28" s="54"/>
      <c r="K28" s="56">
        <f t="shared" si="8"/>
        <v>15040223754</v>
      </c>
      <c r="L28" s="54"/>
      <c r="M28" s="54">
        <v>15040223754</v>
      </c>
      <c r="N28" s="57"/>
      <c r="O28" s="57"/>
      <c r="P28" s="58">
        <f t="shared" si="9"/>
        <v>0</v>
      </c>
      <c r="Q28" s="54"/>
      <c r="R28" s="54"/>
      <c r="S28" s="59"/>
      <c r="T28" s="42">
        <f t="shared" si="3"/>
        <v>0.87509302112061438</v>
      </c>
      <c r="U28" s="42"/>
      <c r="V28" s="42">
        <f t="shared" si="5"/>
        <v>0.87509302112061438</v>
      </c>
    </row>
    <row r="29" spans="1:22" s="38" customFormat="1" ht="26.25" customHeight="1">
      <c r="A29" s="37">
        <v>20</v>
      </c>
      <c r="B29" s="5" t="s">
        <v>66</v>
      </c>
      <c r="C29" s="53">
        <f t="shared" si="6"/>
        <v>1290000000</v>
      </c>
      <c r="D29" s="53"/>
      <c r="E29" s="54">
        <v>1290000000</v>
      </c>
      <c r="F29" s="55"/>
      <c r="G29" s="55"/>
      <c r="H29" s="54">
        <f t="shared" si="7"/>
        <v>0</v>
      </c>
      <c r="I29" s="54"/>
      <c r="J29" s="54"/>
      <c r="K29" s="56">
        <f t="shared" si="8"/>
        <v>1973000000</v>
      </c>
      <c r="L29" s="54"/>
      <c r="M29" s="54">
        <v>1973000000</v>
      </c>
      <c r="N29" s="57"/>
      <c r="O29" s="57"/>
      <c r="P29" s="58">
        <f t="shared" si="9"/>
        <v>0</v>
      </c>
      <c r="Q29" s="54"/>
      <c r="R29" s="54"/>
      <c r="S29" s="59"/>
      <c r="T29" s="42">
        <f t="shared" si="3"/>
        <v>1.5294573643410854</v>
      </c>
      <c r="U29" s="42"/>
      <c r="V29" s="42">
        <f t="shared" si="5"/>
        <v>1.5294573643410854</v>
      </c>
    </row>
    <row r="30" spans="1:22" s="38" customFormat="1" ht="19.899999999999999" customHeight="1">
      <c r="A30" s="37">
        <v>21</v>
      </c>
      <c r="B30" s="4" t="s">
        <v>30</v>
      </c>
      <c r="C30" s="53">
        <f t="shared" si="6"/>
        <v>5857000000</v>
      </c>
      <c r="D30" s="53"/>
      <c r="E30" s="54">
        <v>5857000000</v>
      </c>
      <c r="F30" s="55"/>
      <c r="G30" s="55"/>
      <c r="H30" s="54">
        <f t="shared" si="7"/>
        <v>0</v>
      </c>
      <c r="I30" s="54"/>
      <c r="J30" s="54"/>
      <c r="K30" s="56">
        <f t="shared" si="8"/>
        <v>46471845056</v>
      </c>
      <c r="L30" s="54">
        <v>31154952627</v>
      </c>
      <c r="M30" s="54">
        <v>11020120429</v>
      </c>
      <c r="N30" s="57"/>
      <c r="O30" s="57"/>
      <c r="P30" s="58">
        <f t="shared" si="9"/>
        <v>4296772000</v>
      </c>
      <c r="Q30" s="54"/>
      <c r="R30" s="54">
        <v>4296772000</v>
      </c>
      <c r="S30" s="59"/>
      <c r="T30" s="42">
        <f t="shared" si="3"/>
        <v>7.9344109708041657</v>
      </c>
      <c r="U30" s="42"/>
      <c r="V30" s="42">
        <f t="shared" si="5"/>
        <v>1.8815298666552842</v>
      </c>
    </row>
    <row r="31" spans="1:22" s="38" customFormat="1" ht="19.899999999999999" customHeight="1">
      <c r="A31" s="37">
        <v>22</v>
      </c>
      <c r="B31" s="5" t="s">
        <v>31</v>
      </c>
      <c r="C31" s="53">
        <f t="shared" si="6"/>
        <v>7498000000</v>
      </c>
      <c r="D31" s="53"/>
      <c r="E31" s="54">
        <v>7498000000</v>
      </c>
      <c r="F31" s="55"/>
      <c r="G31" s="55"/>
      <c r="H31" s="54">
        <f t="shared" si="7"/>
        <v>0</v>
      </c>
      <c r="I31" s="54"/>
      <c r="J31" s="54"/>
      <c r="K31" s="56">
        <f t="shared" si="8"/>
        <v>7343400000</v>
      </c>
      <c r="L31" s="54"/>
      <c r="M31" s="54">
        <v>7343400000</v>
      </c>
      <c r="N31" s="57"/>
      <c r="O31" s="57"/>
      <c r="P31" s="58">
        <f t="shared" si="9"/>
        <v>0</v>
      </c>
      <c r="Q31" s="54"/>
      <c r="R31" s="54"/>
      <c r="S31" s="59"/>
      <c r="T31" s="42">
        <f t="shared" si="3"/>
        <v>0.97938116831154975</v>
      </c>
      <c r="U31" s="42"/>
      <c r="V31" s="42">
        <f t="shared" si="5"/>
        <v>0.97938116831154975</v>
      </c>
    </row>
    <row r="32" spans="1:22" s="38" customFormat="1" ht="19.899999999999999" customHeight="1">
      <c r="A32" s="37">
        <v>23</v>
      </c>
      <c r="B32" s="6" t="s">
        <v>67</v>
      </c>
      <c r="C32" s="53">
        <f t="shared" si="6"/>
        <v>6581000000</v>
      </c>
      <c r="D32" s="53"/>
      <c r="E32" s="54">
        <v>6581000000</v>
      </c>
      <c r="F32" s="55"/>
      <c r="G32" s="55"/>
      <c r="H32" s="54">
        <f t="shared" si="7"/>
        <v>0</v>
      </c>
      <c r="I32" s="54"/>
      <c r="J32" s="54"/>
      <c r="K32" s="56">
        <f t="shared" si="8"/>
        <v>7184980438</v>
      </c>
      <c r="L32" s="54"/>
      <c r="M32" s="54">
        <v>7184980438</v>
      </c>
      <c r="N32" s="57"/>
      <c r="O32" s="57"/>
      <c r="P32" s="58">
        <f t="shared" si="9"/>
        <v>0</v>
      </c>
      <c r="Q32" s="54"/>
      <c r="R32" s="54"/>
      <c r="S32" s="59"/>
      <c r="T32" s="42">
        <f t="shared" si="3"/>
        <v>1.0917763923415895</v>
      </c>
      <c r="U32" s="42"/>
      <c r="V32" s="42">
        <f t="shared" si="5"/>
        <v>1.0917763923415895</v>
      </c>
    </row>
    <row r="33" spans="1:22" s="38" customFormat="1" ht="19.899999999999999" customHeight="1">
      <c r="A33" s="37">
        <v>24</v>
      </c>
      <c r="B33" s="6" t="s">
        <v>32</v>
      </c>
      <c r="C33" s="53">
        <f t="shared" si="6"/>
        <v>2628000000</v>
      </c>
      <c r="D33" s="53"/>
      <c r="E33" s="54">
        <v>2628000000</v>
      </c>
      <c r="F33" s="55"/>
      <c r="G33" s="55"/>
      <c r="H33" s="54">
        <f t="shared" si="7"/>
        <v>0</v>
      </c>
      <c r="I33" s="54"/>
      <c r="J33" s="54"/>
      <c r="K33" s="56">
        <f t="shared" si="8"/>
        <v>2485518209</v>
      </c>
      <c r="L33" s="54"/>
      <c r="M33" s="54">
        <v>2485518209</v>
      </c>
      <c r="N33" s="57"/>
      <c r="O33" s="57"/>
      <c r="P33" s="58">
        <f t="shared" si="9"/>
        <v>0</v>
      </c>
      <c r="Q33" s="54"/>
      <c r="R33" s="54"/>
      <c r="S33" s="59"/>
      <c r="T33" s="42">
        <f t="shared" si="3"/>
        <v>0.94578318455098931</v>
      </c>
      <c r="U33" s="42"/>
      <c r="V33" s="42">
        <f t="shared" si="5"/>
        <v>0.94578318455098931</v>
      </c>
    </row>
    <row r="34" spans="1:22" s="38" customFormat="1" ht="19.899999999999999" customHeight="1">
      <c r="A34" s="37">
        <v>25</v>
      </c>
      <c r="B34" s="6" t="s">
        <v>68</v>
      </c>
      <c r="C34" s="53">
        <f t="shared" si="6"/>
        <v>4988000000</v>
      </c>
      <c r="D34" s="53"/>
      <c r="E34" s="54">
        <v>4988000000</v>
      </c>
      <c r="F34" s="55"/>
      <c r="G34" s="55"/>
      <c r="H34" s="54">
        <f t="shared" si="7"/>
        <v>0</v>
      </c>
      <c r="I34" s="54"/>
      <c r="J34" s="54"/>
      <c r="K34" s="56">
        <f t="shared" si="8"/>
        <v>4198476633</v>
      </c>
      <c r="L34" s="54"/>
      <c r="M34" s="54">
        <v>4198476633</v>
      </c>
      <c r="N34" s="57"/>
      <c r="O34" s="57"/>
      <c r="P34" s="58">
        <f t="shared" si="9"/>
        <v>0</v>
      </c>
      <c r="Q34" s="54"/>
      <c r="R34" s="54"/>
      <c r="S34" s="59"/>
      <c r="T34" s="42">
        <f t="shared" si="3"/>
        <v>0.84171544366479556</v>
      </c>
      <c r="U34" s="42"/>
      <c r="V34" s="42">
        <f t="shared" si="5"/>
        <v>0.84171544366479556</v>
      </c>
    </row>
    <row r="35" spans="1:22" s="38" customFormat="1" ht="19.899999999999999" customHeight="1">
      <c r="A35" s="37">
        <v>26</v>
      </c>
      <c r="B35" s="7" t="s">
        <v>69</v>
      </c>
      <c r="C35" s="53">
        <f t="shared" si="6"/>
        <v>9715000000</v>
      </c>
      <c r="D35" s="53"/>
      <c r="E35" s="54">
        <v>9715000000</v>
      </c>
      <c r="F35" s="55"/>
      <c r="G35" s="55"/>
      <c r="H35" s="54">
        <f t="shared" si="7"/>
        <v>0</v>
      </c>
      <c r="I35" s="54"/>
      <c r="J35" s="54"/>
      <c r="K35" s="56">
        <f t="shared" si="8"/>
        <v>8493631888</v>
      </c>
      <c r="L35" s="54"/>
      <c r="M35" s="54">
        <v>8493631888</v>
      </c>
      <c r="N35" s="57"/>
      <c r="O35" s="57"/>
      <c r="P35" s="58">
        <f t="shared" si="9"/>
        <v>0</v>
      </c>
      <c r="Q35" s="54"/>
      <c r="R35" s="54"/>
      <c r="S35" s="59"/>
      <c r="T35" s="42">
        <f t="shared" si="3"/>
        <v>0.87428017375193001</v>
      </c>
      <c r="U35" s="42"/>
      <c r="V35" s="42">
        <f t="shared" si="5"/>
        <v>0.87428017375193001</v>
      </c>
    </row>
    <row r="36" spans="1:22" s="38" customFormat="1" ht="19.899999999999999" customHeight="1">
      <c r="A36" s="37">
        <v>27</v>
      </c>
      <c r="B36" s="7" t="s">
        <v>33</v>
      </c>
      <c r="C36" s="53">
        <f t="shared" si="6"/>
        <v>11192000000</v>
      </c>
      <c r="D36" s="53"/>
      <c r="E36" s="54">
        <v>11192000000</v>
      </c>
      <c r="F36" s="55"/>
      <c r="G36" s="55"/>
      <c r="H36" s="54">
        <f t="shared" si="7"/>
        <v>0</v>
      </c>
      <c r="I36" s="54"/>
      <c r="J36" s="54"/>
      <c r="K36" s="56">
        <f t="shared" si="8"/>
        <v>10568970506</v>
      </c>
      <c r="L36" s="54"/>
      <c r="M36" s="54">
        <v>10568970506</v>
      </c>
      <c r="N36" s="57"/>
      <c r="O36" s="57"/>
      <c r="P36" s="58">
        <f t="shared" si="9"/>
        <v>0</v>
      </c>
      <c r="Q36" s="54"/>
      <c r="R36" s="54"/>
      <c r="S36" s="59"/>
      <c r="T36" s="42">
        <f t="shared" si="3"/>
        <v>0.94433260418155829</v>
      </c>
      <c r="U36" s="42"/>
      <c r="V36" s="42">
        <f t="shared" si="5"/>
        <v>0.94433260418155829</v>
      </c>
    </row>
    <row r="37" spans="1:22" s="38" customFormat="1" ht="19.899999999999999" customHeight="1">
      <c r="A37" s="37">
        <v>28</v>
      </c>
      <c r="B37" s="4" t="s">
        <v>70</v>
      </c>
      <c r="C37" s="53">
        <f t="shared" si="6"/>
        <v>36671000000</v>
      </c>
      <c r="D37" s="53"/>
      <c r="E37" s="54">
        <v>36671000000</v>
      </c>
      <c r="F37" s="55"/>
      <c r="G37" s="55"/>
      <c r="H37" s="54">
        <f t="shared" si="7"/>
        <v>0</v>
      </c>
      <c r="I37" s="54"/>
      <c r="J37" s="54"/>
      <c r="K37" s="56">
        <f t="shared" si="8"/>
        <v>20801812800</v>
      </c>
      <c r="L37" s="54"/>
      <c r="M37" s="54">
        <v>20801812800</v>
      </c>
      <c r="N37" s="57"/>
      <c r="O37" s="57"/>
      <c r="P37" s="58">
        <f t="shared" si="9"/>
        <v>0</v>
      </c>
      <c r="Q37" s="54"/>
      <c r="R37" s="54"/>
      <c r="S37" s="59"/>
      <c r="T37" s="42">
        <f t="shared" si="3"/>
        <v>0.56725512803032374</v>
      </c>
      <c r="U37" s="42"/>
      <c r="V37" s="42">
        <f t="shared" si="5"/>
        <v>0.56725512803032374</v>
      </c>
    </row>
    <row r="38" spans="1:22" s="38" customFormat="1" ht="19.899999999999999" customHeight="1">
      <c r="A38" s="37">
        <v>29</v>
      </c>
      <c r="B38" s="4" t="s">
        <v>71</v>
      </c>
      <c r="C38" s="53">
        <f t="shared" si="6"/>
        <v>7314000000</v>
      </c>
      <c r="D38" s="53"/>
      <c r="E38" s="54">
        <v>7314000000</v>
      </c>
      <c r="F38" s="55"/>
      <c r="G38" s="55"/>
      <c r="H38" s="54">
        <f t="shared" si="7"/>
        <v>0</v>
      </c>
      <c r="I38" s="54"/>
      <c r="J38" s="54"/>
      <c r="K38" s="56">
        <f t="shared" si="8"/>
        <v>7066163448</v>
      </c>
      <c r="L38" s="54"/>
      <c r="M38" s="54">
        <v>7066163448</v>
      </c>
      <c r="N38" s="57"/>
      <c r="O38" s="57"/>
      <c r="P38" s="58">
        <f t="shared" si="9"/>
        <v>0</v>
      </c>
      <c r="Q38" s="54"/>
      <c r="R38" s="54"/>
      <c r="S38" s="59"/>
      <c r="T38" s="42">
        <f t="shared" si="3"/>
        <v>0.96611477276456115</v>
      </c>
      <c r="U38" s="42"/>
      <c r="V38" s="42">
        <f t="shared" si="5"/>
        <v>0.96611477276456115</v>
      </c>
    </row>
    <row r="39" spans="1:22" s="38" customFormat="1" ht="19.899999999999999" customHeight="1">
      <c r="A39" s="37">
        <v>30</v>
      </c>
      <c r="B39" s="4" t="s">
        <v>34</v>
      </c>
      <c r="C39" s="53">
        <f t="shared" si="6"/>
        <v>32055000000</v>
      </c>
      <c r="D39" s="53"/>
      <c r="E39" s="54">
        <v>32055000000</v>
      </c>
      <c r="F39" s="55"/>
      <c r="G39" s="55"/>
      <c r="H39" s="54">
        <f t="shared" si="7"/>
        <v>0</v>
      </c>
      <c r="I39" s="54"/>
      <c r="J39" s="54"/>
      <c r="K39" s="56">
        <f t="shared" si="8"/>
        <v>27894545189</v>
      </c>
      <c r="L39" s="54"/>
      <c r="M39" s="54">
        <v>27894545189</v>
      </c>
      <c r="N39" s="57"/>
      <c r="O39" s="57"/>
      <c r="P39" s="58">
        <f t="shared" si="9"/>
        <v>0</v>
      </c>
      <c r="Q39" s="54"/>
      <c r="R39" s="54"/>
      <c r="S39" s="59"/>
      <c r="T39" s="42">
        <f t="shared" si="3"/>
        <v>0.87020886566838251</v>
      </c>
      <c r="U39" s="42"/>
      <c r="V39" s="42">
        <f t="shared" si="5"/>
        <v>0.87020886566838251</v>
      </c>
    </row>
    <row r="40" spans="1:22" s="38" customFormat="1" ht="19.899999999999999" customHeight="1">
      <c r="A40" s="37">
        <v>31</v>
      </c>
      <c r="B40" s="8" t="s">
        <v>35</v>
      </c>
      <c r="C40" s="53">
        <f t="shared" si="6"/>
        <v>797000000</v>
      </c>
      <c r="D40" s="53"/>
      <c r="E40" s="54">
        <v>797000000</v>
      </c>
      <c r="F40" s="55"/>
      <c r="G40" s="55"/>
      <c r="H40" s="54">
        <f t="shared" si="7"/>
        <v>0</v>
      </c>
      <c r="I40" s="54"/>
      <c r="J40" s="54"/>
      <c r="K40" s="56">
        <f t="shared" si="8"/>
        <v>826000000</v>
      </c>
      <c r="L40" s="54"/>
      <c r="M40" s="54">
        <v>826000000</v>
      </c>
      <c r="N40" s="57"/>
      <c r="O40" s="57"/>
      <c r="P40" s="58">
        <f t="shared" si="9"/>
        <v>0</v>
      </c>
      <c r="Q40" s="54"/>
      <c r="R40" s="54"/>
      <c r="S40" s="59"/>
      <c r="T40" s="42">
        <f t="shared" si="3"/>
        <v>1.0363864491844417</v>
      </c>
      <c r="U40" s="42"/>
      <c r="V40" s="42">
        <f t="shared" si="5"/>
        <v>1.0363864491844417</v>
      </c>
    </row>
    <row r="41" spans="1:22" s="38" customFormat="1" ht="19.899999999999999" customHeight="1">
      <c r="A41" s="37">
        <v>32</v>
      </c>
      <c r="B41" s="8" t="s">
        <v>72</v>
      </c>
      <c r="C41" s="53">
        <f t="shared" si="6"/>
        <v>463000000</v>
      </c>
      <c r="D41" s="53"/>
      <c r="E41" s="54">
        <v>463000000</v>
      </c>
      <c r="F41" s="55"/>
      <c r="G41" s="55"/>
      <c r="H41" s="54">
        <f t="shared" si="7"/>
        <v>0</v>
      </c>
      <c r="I41" s="54"/>
      <c r="J41" s="54"/>
      <c r="K41" s="56">
        <f t="shared" si="8"/>
        <v>384350271</v>
      </c>
      <c r="L41" s="54"/>
      <c r="M41" s="54">
        <v>384350271</v>
      </c>
      <c r="N41" s="57"/>
      <c r="O41" s="57"/>
      <c r="P41" s="58">
        <f t="shared" si="9"/>
        <v>0</v>
      </c>
      <c r="Q41" s="54"/>
      <c r="R41" s="54"/>
      <c r="S41" s="59"/>
      <c r="T41" s="42">
        <f t="shared" si="3"/>
        <v>0.83013017494600427</v>
      </c>
      <c r="U41" s="42"/>
      <c r="V41" s="42">
        <f t="shared" si="5"/>
        <v>0.83013017494600427</v>
      </c>
    </row>
    <row r="42" spans="1:22" s="38" customFormat="1" ht="19.899999999999999" customHeight="1">
      <c r="A42" s="37">
        <v>33</v>
      </c>
      <c r="B42" s="6" t="s">
        <v>73</v>
      </c>
      <c r="C42" s="53">
        <f t="shared" si="6"/>
        <v>1687000000</v>
      </c>
      <c r="D42" s="53"/>
      <c r="E42" s="54">
        <v>1687000000</v>
      </c>
      <c r="F42" s="55"/>
      <c r="G42" s="55"/>
      <c r="H42" s="54">
        <f t="shared" si="7"/>
        <v>0</v>
      </c>
      <c r="I42" s="54"/>
      <c r="J42" s="54"/>
      <c r="K42" s="56">
        <f t="shared" si="8"/>
        <v>4429122400</v>
      </c>
      <c r="L42" s="54">
        <v>2871000000</v>
      </c>
      <c r="M42" s="54">
        <v>1558122400</v>
      </c>
      <c r="N42" s="57"/>
      <c r="O42" s="57"/>
      <c r="P42" s="58">
        <f t="shared" si="9"/>
        <v>0</v>
      </c>
      <c r="Q42" s="54"/>
      <c r="R42" s="54"/>
      <c r="S42" s="59"/>
      <c r="T42" s="42">
        <f t="shared" si="3"/>
        <v>2.6254430349733253</v>
      </c>
      <c r="U42" s="42"/>
      <c r="V42" s="42">
        <f t="shared" si="5"/>
        <v>0.92360545346769418</v>
      </c>
    </row>
    <row r="43" spans="1:22" s="38" customFormat="1" ht="19.899999999999999" customHeight="1">
      <c r="A43" s="37">
        <v>34</v>
      </c>
      <c r="B43" s="6" t="s">
        <v>36</v>
      </c>
      <c r="C43" s="53">
        <f t="shared" si="6"/>
        <v>3159000000</v>
      </c>
      <c r="D43" s="53"/>
      <c r="E43" s="54">
        <v>3159000000</v>
      </c>
      <c r="F43" s="55"/>
      <c r="G43" s="55"/>
      <c r="H43" s="54">
        <f t="shared" si="7"/>
        <v>0</v>
      </c>
      <c r="I43" s="54"/>
      <c r="J43" s="54"/>
      <c r="K43" s="56">
        <f t="shared" si="8"/>
        <v>3162000000</v>
      </c>
      <c r="L43" s="54"/>
      <c r="M43" s="54">
        <v>3162000000</v>
      </c>
      <c r="N43" s="57"/>
      <c r="O43" s="57"/>
      <c r="P43" s="58">
        <f t="shared" si="9"/>
        <v>0</v>
      </c>
      <c r="Q43" s="54"/>
      <c r="R43" s="54"/>
      <c r="S43" s="59"/>
      <c r="T43" s="42">
        <f t="shared" si="3"/>
        <v>1.0009496676163343</v>
      </c>
      <c r="U43" s="42"/>
      <c r="V43" s="42">
        <f t="shared" si="5"/>
        <v>1.0009496676163343</v>
      </c>
    </row>
    <row r="44" spans="1:22" s="38" customFormat="1" ht="19.899999999999999" customHeight="1">
      <c r="A44" s="37">
        <v>35</v>
      </c>
      <c r="B44" s="7" t="s">
        <v>37</v>
      </c>
      <c r="C44" s="53">
        <f t="shared" si="6"/>
        <v>2086000000</v>
      </c>
      <c r="D44" s="53"/>
      <c r="E44" s="54">
        <v>2086000000</v>
      </c>
      <c r="F44" s="55"/>
      <c r="G44" s="55"/>
      <c r="H44" s="54">
        <f t="shared" si="7"/>
        <v>0</v>
      </c>
      <c r="I44" s="54"/>
      <c r="J44" s="54"/>
      <c r="K44" s="56">
        <f t="shared" si="8"/>
        <v>2540099972</v>
      </c>
      <c r="L44" s="54"/>
      <c r="M44" s="54">
        <v>2540099972</v>
      </c>
      <c r="N44" s="57"/>
      <c r="O44" s="57"/>
      <c r="P44" s="58">
        <f t="shared" si="9"/>
        <v>0</v>
      </c>
      <c r="Q44" s="54"/>
      <c r="R44" s="54"/>
      <c r="S44" s="59"/>
      <c r="T44" s="42">
        <f t="shared" si="3"/>
        <v>1.2176893441994248</v>
      </c>
      <c r="U44" s="42"/>
      <c r="V44" s="42">
        <f t="shared" si="5"/>
        <v>1.2176893441994248</v>
      </c>
    </row>
    <row r="45" spans="1:22" s="38" customFormat="1" ht="19.899999999999999" customHeight="1">
      <c r="A45" s="37">
        <v>36</v>
      </c>
      <c r="B45" s="7" t="s">
        <v>74</v>
      </c>
      <c r="C45" s="53">
        <f t="shared" si="6"/>
        <v>719000000</v>
      </c>
      <c r="D45" s="53"/>
      <c r="E45" s="54">
        <v>719000000</v>
      </c>
      <c r="F45" s="55"/>
      <c r="G45" s="55"/>
      <c r="H45" s="54">
        <f t="shared" si="7"/>
        <v>0</v>
      </c>
      <c r="I45" s="54"/>
      <c r="J45" s="54"/>
      <c r="K45" s="56">
        <f t="shared" si="8"/>
        <v>470803800</v>
      </c>
      <c r="L45" s="54"/>
      <c r="M45" s="54">
        <v>470803800</v>
      </c>
      <c r="N45" s="57"/>
      <c r="O45" s="57"/>
      <c r="P45" s="58">
        <f t="shared" si="9"/>
        <v>0</v>
      </c>
      <c r="Q45" s="54"/>
      <c r="R45" s="54"/>
      <c r="S45" s="59"/>
      <c r="T45" s="42">
        <f t="shared" si="3"/>
        <v>0.65480361613351878</v>
      </c>
      <c r="U45" s="42"/>
      <c r="V45" s="42">
        <f t="shared" si="5"/>
        <v>0.65480361613351878</v>
      </c>
    </row>
    <row r="46" spans="1:22" s="38" customFormat="1" ht="19.899999999999999" customHeight="1">
      <c r="A46" s="37">
        <v>37</v>
      </c>
      <c r="B46" s="4" t="s">
        <v>75</v>
      </c>
      <c r="C46" s="53">
        <f t="shared" si="6"/>
        <v>5389000000</v>
      </c>
      <c r="D46" s="53"/>
      <c r="E46" s="54">
        <v>5389000000</v>
      </c>
      <c r="F46" s="55"/>
      <c r="G46" s="55"/>
      <c r="H46" s="54">
        <f t="shared" si="7"/>
        <v>0</v>
      </c>
      <c r="I46" s="54"/>
      <c r="J46" s="54"/>
      <c r="K46" s="56">
        <f t="shared" si="8"/>
        <v>5650998020</v>
      </c>
      <c r="L46" s="54"/>
      <c r="M46" s="54">
        <v>5650998020</v>
      </c>
      <c r="N46" s="57"/>
      <c r="O46" s="57"/>
      <c r="P46" s="58">
        <f t="shared" si="9"/>
        <v>0</v>
      </c>
      <c r="Q46" s="54"/>
      <c r="R46" s="54"/>
      <c r="S46" s="59"/>
      <c r="T46" s="42">
        <f t="shared" si="3"/>
        <v>1.0486171868621266</v>
      </c>
      <c r="U46" s="42"/>
      <c r="V46" s="42">
        <f t="shared" si="5"/>
        <v>1.0486171868621266</v>
      </c>
    </row>
    <row r="47" spans="1:22" s="38" customFormat="1" ht="27" customHeight="1">
      <c r="A47" s="37">
        <v>38</v>
      </c>
      <c r="B47" s="4" t="s">
        <v>76</v>
      </c>
      <c r="C47" s="53">
        <f t="shared" si="6"/>
        <v>646000000</v>
      </c>
      <c r="D47" s="53"/>
      <c r="E47" s="54">
        <v>646000000</v>
      </c>
      <c r="F47" s="55"/>
      <c r="G47" s="55"/>
      <c r="H47" s="54">
        <f t="shared" si="7"/>
        <v>0</v>
      </c>
      <c r="I47" s="54"/>
      <c r="J47" s="54"/>
      <c r="K47" s="56">
        <f t="shared" si="8"/>
        <v>673000000</v>
      </c>
      <c r="L47" s="54"/>
      <c r="M47" s="54">
        <v>673000000</v>
      </c>
      <c r="N47" s="57"/>
      <c r="O47" s="57"/>
      <c r="P47" s="58">
        <f t="shared" si="9"/>
        <v>0</v>
      </c>
      <c r="Q47" s="54"/>
      <c r="R47" s="54"/>
      <c r="S47" s="59"/>
      <c r="T47" s="42">
        <f t="shared" si="3"/>
        <v>1.041795665634675</v>
      </c>
      <c r="U47" s="42"/>
      <c r="V47" s="42">
        <f t="shared" si="5"/>
        <v>1.041795665634675</v>
      </c>
    </row>
    <row r="48" spans="1:22" s="38" customFormat="1" ht="19.899999999999999" customHeight="1">
      <c r="A48" s="37">
        <v>39</v>
      </c>
      <c r="B48" s="5" t="s">
        <v>38</v>
      </c>
      <c r="C48" s="53">
        <f t="shared" si="6"/>
        <v>28182000000</v>
      </c>
      <c r="D48" s="53"/>
      <c r="E48" s="54">
        <v>28182000000</v>
      </c>
      <c r="F48" s="55"/>
      <c r="G48" s="55"/>
      <c r="H48" s="54">
        <f t="shared" si="7"/>
        <v>0</v>
      </c>
      <c r="I48" s="54"/>
      <c r="J48" s="54"/>
      <c r="K48" s="56">
        <f t="shared" si="8"/>
        <v>43557853612</v>
      </c>
      <c r="L48" s="54">
        <v>10835854012</v>
      </c>
      <c r="M48" s="54">
        <v>32721999600</v>
      </c>
      <c r="N48" s="57"/>
      <c r="O48" s="57"/>
      <c r="P48" s="58">
        <f t="shared" si="9"/>
        <v>0</v>
      </c>
      <c r="Q48" s="54"/>
      <c r="R48" s="54"/>
      <c r="S48" s="59"/>
      <c r="T48" s="42">
        <f t="shared" si="3"/>
        <v>1.5455912856433185</v>
      </c>
      <c r="U48" s="42"/>
      <c r="V48" s="42">
        <f t="shared" si="5"/>
        <v>1.1610957206727699</v>
      </c>
    </row>
    <row r="49" spans="1:22" s="38" customFormat="1" ht="19.899999999999999" customHeight="1">
      <c r="A49" s="37">
        <v>40</v>
      </c>
      <c r="B49" s="5" t="s">
        <v>77</v>
      </c>
      <c r="C49" s="53">
        <f t="shared" si="6"/>
        <v>56062000000</v>
      </c>
      <c r="D49" s="53"/>
      <c r="E49" s="54">
        <v>56062000000</v>
      </c>
      <c r="F49" s="55"/>
      <c r="G49" s="55"/>
      <c r="H49" s="54">
        <f t="shared" si="7"/>
        <v>0</v>
      </c>
      <c r="I49" s="54"/>
      <c r="J49" s="54"/>
      <c r="K49" s="56">
        <f t="shared" si="8"/>
        <v>104182458000</v>
      </c>
      <c r="L49" s="54">
        <v>36745838000</v>
      </c>
      <c r="M49" s="54">
        <v>67436620000</v>
      </c>
      <c r="N49" s="57"/>
      <c r="O49" s="57"/>
      <c r="P49" s="58">
        <f t="shared" si="9"/>
        <v>0</v>
      </c>
      <c r="Q49" s="54"/>
      <c r="R49" s="54"/>
      <c r="S49" s="59"/>
      <c r="T49" s="42">
        <f t="shared" si="3"/>
        <v>1.8583435838892655</v>
      </c>
      <c r="U49" s="42"/>
      <c r="V49" s="42">
        <f t="shared" si="5"/>
        <v>1.202893582105526</v>
      </c>
    </row>
    <row r="50" spans="1:22" s="38" customFormat="1" ht="19.899999999999999" customHeight="1">
      <c r="A50" s="37">
        <v>41</v>
      </c>
      <c r="B50" s="5" t="s">
        <v>78</v>
      </c>
      <c r="C50" s="53">
        <f t="shared" si="6"/>
        <v>15315000000</v>
      </c>
      <c r="D50" s="53"/>
      <c r="E50" s="54">
        <v>15315000000</v>
      </c>
      <c r="F50" s="55"/>
      <c r="G50" s="55"/>
      <c r="H50" s="54">
        <f t="shared" si="7"/>
        <v>0</v>
      </c>
      <c r="I50" s="54"/>
      <c r="J50" s="54"/>
      <c r="K50" s="56">
        <f t="shared" si="8"/>
        <v>42850403520</v>
      </c>
      <c r="L50" s="54">
        <v>27535403520</v>
      </c>
      <c r="M50" s="54">
        <v>15315000000</v>
      </c>
      <c r="N50" s="57"/>
      <c r="O50" s="57"/>
      <c r="P50" s="58">
        <f t="shared" si="9"/>
        <v>0</v>
      </c>
      <c r="Q50" s="54"/>
      <c r="R50" s="54"/>
      <c r="S50" s="59"/>
      <c r="T50" s="42">
        <f t="shared" si="3"/>
        <v>2.7979368932419195</v>
      </c>
      <c r="U50" s="42"/>
      <c r="V50" s="42">
        <f t="shared" si="5"/>
        <v>1</v>
      </c>
    </row>
    <row r="51" spans="1:22" s="38" customFormat="1" ht="19.899999999999999" customHeight="1">
      <c r="A51" s="37">
        <v>42</v>
      </c>
      <c r="B51" s="9" t="s">
        <v>79</v>
      </c>
      <c r="C51" s="53">
        <f t="shared" si="6"/>
        <v>295172000000</v>
      </c>
      <c r="D51" s="53"/>
      <c r="E51" s="54">
        <v>295172000000</v>
      </c>
      <c r="F51" s="55"/>
      <c r="G51" s="55"/>
      <c r="H51" s="54">
        <f t="shared" si="7"/>
        <v>0</v>
      </c>
      <c r="I51" s="54"/>
      <c r="J51" s="54"/>
      <c r="K51" s="56">
        <f t="shared" si="8"/>
        <v>307075368905</v>
      </c>
      <c r="L51" s="54"/>
      <c r="M51" s="54">
        <v>307075368905</v>
      </c>
      <c r="N51" s="57"/>
      <c r="O51" s="57"/>
      <c r="P51" s="58">
        <f t="shared" si="9"/>
        <v>0</v>
      </c>
      <c r="Q51" s="54"/>
      <c r="R51" s="54"/>
      <c r="S51" s="59"/>
      <c r="T51" s="42">
        <f t="shared" si="3"/>
        <v>1.0403268904401501</v>
      </c>
      <c r="U51" s="42"/>
      <c r="V51" s="42">
        <f t="shared" si="5"/>
        <v>1.0403268904401501</v>
      </c>
    </row>
    <row r="52" spans="1:22" s="38" customFormat="1" ht="19.899999999999999" customHeight="1">
      <c r="A52" s="37">
        <v>43</v>
      </c>
      <c r="B52" s="10" t="s">
        <v>80</v>
      </c>
      <c r="C52" s="53">
        <f t="shared" si="6"/>
        <v>700000000</v>
      </c>
      <c r="D52" s="53"/>
      <c r="E52" s="54">
        <v>700000000</v>
      </c>
      <c r="F52" s="55"/>
      <c r="G52" s="55"/>
      <c r="H52" s="54">
        <f t="shared" si="7"/>
        <v>0</v>
      </c>
      <c r="I52" s="54"/>
      <c r="J52" s="54"/>
      <c r="K52" s="56">
        <f t="shared" si="8"/>
        <v>899891623</v>
      </c>
      <c r="L52" s="54"/>
      <c r="M52" s="54">
        <v>899891623</v>
      </c>
      <c r="N52" s="57"/>
      <c r="O52" s="57"/>
      <c r="P52" s="58">
        <f t="shared" si="9"/>
        <v>0</v>
      </c>
      <c r="Q52" s="54"/>
      <c r="R52" s="54"/>
      <c r="S52" s="59"/>
      <c r="T52" s="42">
        <f t="shared" si="3"/>
        <v>1.2855594614285715</v>
      </c>
      <c r="U52" s="42"/>
      <c r="V52" s="42">
        <f t="shared" si="5"/>
        <v>1.2855594614285715</v>
      </c>
    </row>
    <row r="53" spans="1:22" s="38" customFormat="1" ht="19.899999999999999" customHeight="1">
      <c r="A53" s="37">
        <v>44</v>
      </c>
      <c r="B53" s="4" t="s">
        <v>81</v>
      </c>
      <c r="C53" s="53">
        <f t="shared" si="6"/>
        <v>2550000000</v>
      </c>
      <c r="D53" s="53"/>
      <c r="E53" s="54">
        <v>2550000000</v>
      </c>
      <c r="F53" s="55"/>
      <c r="G53" s="55"/>
      <c r="H53" s="54">
        <f t="shared" si="7"/>
        <v>0</v>
      </c>
      <c r="I53" s="54"/>
      <c r="J53" s="54"/>
      <c r="K53" s="56">
        <f t="shared" si="8"/>
        <v>2491695000</v>
      </c>
      <c r="L53" s="54"/>
      <c r="M53" s="54">
        <v>2491695000</v>
      </c>
      <c r="N53" s="57"/>
      <c r="O53" s="57"/>
      <c r="P53" s="58">
        <f t="shared" si="9"/>
        <v>0</v>
      </c>
      <c r="Q53" s="54"/>
      <c r="R53" s="54"/>
      <c r="S53" s="59"/>
      <c r="T53" s="42">
        <f t="shared" si="3"/>
        <v>0.9771352941176471</v>
      </c>
      <c r="U53" s="42"/>
      <c r="V53" s="42">
        <f t="shared" si="5"/>
        <v>0.9771352941176471</v>
      </c>
    </row>
    <row r="54" spans="1:22" s="38" customFormat="1" ht="19.899999999999999" customHeight="1">
      <c r="A54" s="37">
        <v>45</v>
      </c>
      <c r="B54" s="4" t="s">
        <v>82</v>
      </c>
      <c r="C54" s="53">
        <f t="shared" si="6"/>
        <v>100000000</v>
      </c>
      <c r="D54" s="53"/>
      <c r="E54" s="54">
        <v>100000000</v>
      </c>
      <c r="F54" s="55"/>
      <c r="G54" s="55"/>
      <c r="H54" s="54">
        <f t="shared" si="7"/>
        <v>0</v>
      </c>
      <c r="I54" s="54"/>
      <c r="J54" s="54"/>
      <c r="K54" s="56">
        <f t="shared" si="8"/>
        <v>100000000</v>
      </c>
      <c r="L54" s="54"/>
      <c r="M54" s="54">
        <v>100000000</v>
      </c>
      <c r="N54" s="57"/>
      <c r="O54" s="57"/>
      <c r="P54" s="58">
        <f t="shared" si="9"/>
        <v>0</v>
      </c>
      <c r="Q54" s="54"/>
      <c r="R54" s="54"/>
      <c r="S54" s="59"/>
      <c r="T54" s="42">
        <f t="shared" si="3"/>
        <v>1</v>
      </c>
      <c r="U54" s="42"/>
      <c r="V54" s="42">
        <f t="shared" si="5"/>
        <v>1</v>
      </c>
    </row>
    <row r="55" spans="1:22" s="38" customFormat="1" ht="19.899999999999999" customHeight="1">
      <c r="A55" s="37">
        <v>46</v>
      </c>
      <c r="B55" s="4" t="s">
        <v>83</v>
      </c>
      <c r="C55" s="53">
        <f t="shared" si="6"/>
        <v>400000000</v>
      </c>
      <c r="D55" s="53"/>
      <c r="E55" s="54">
        <v>400000000</v>
      </c>
      <c r="F55" s="55"/>
      <c r="G55" s="55"/>
      <c r="H55" s="54">
        <f t="shared" si="7"/>
        <v>0</v>
      </c>
      <c r="I55" s="54"/>
      <c r="J55" s="54"/>
      <c r="K55" s="56">
        <f t="shared" si="8"/>
        <v>400000000</v>
      </c>
      <c r="L55" s="54"/>
      <c r="M55" s="54">
        <v>400000000</v>
      </c>
      <c r="N55" s="57"/>
      <c r="O55" s="57"/>
      <c r="P55" s="58">
        <f t="shared" si="9"/>
        <v>0</v>
      </c>
      <c r="Q55" s="54"/>
      <c r="R55" s="54"/>
      <c r="S55" s="59"/>
      <c r="T55" s="42">
        <f t="shared" si="3"/>
        <v>1</v>
      </c>
      <c r="U55" s="42"/>
      <c r="V55" s="42">
        <f t="shared" si="5"/>
        <v>1</v>
      </c>
    </row>
    <row r="56" spans="1:22" s="38" customFormat="1" ht="28.5" customHeight="1">
      <c r="A56" s="37">
        <v>47</v>
      </c>
      <c r="B56" s="4" t="s">
        <v>84</v>
      </c>
      <c r="C56" s="53">
        <f t="shared" si="6"/>
        <v>100000000</v>
      </c>
      <c r="D56" s="53"/>
      <c r="E56" s="54">
        <v>100000000</v>
      </c>
      <c r="F56" s="55"/>
      <c r="G56" s="55"/>
      <c r="H56" s="54">
        <f t="shared" si="7"/>
        <v>0</v>
      </c>
      <c r="I56" s="54"/>
      <c r="J56" s="54"/>
      <c r="K56" s="56">
        <f t="shared" si="8"/>
        <v>100000000</v>
      </c>
      <c r="L56" s="54"/>
      <c r="M56" s="54">
        <v>100000000</v>
      </c>
      <c r="N56" s="57"/>
      <c r="O56" s="57"/>
      <c r="P56" s="58">
        <f t="shared" si="9"/>
        <v>0</v>
      </c>
      <c r="Q56" s="54"/>
      <c r="R56" s="54"/>
      <c r="S56" s="59"/>
      <c r="T56" s="42">
        <f t="shared" si="3"/>
        <v>1</v>
      </c>
      <c r="U56" s="42"/>
      <c r="V56" s="42">
        <f t="shared" si="5"/>
        <v>1</v>
      </c>
    </row>
    <row r="57" spans="1:22" s="38" customFormat="1" ht="19.899999999999999" customHeight="1">
      <c r="A57" s="37">
        <v>48</v>
      </c>
      <c r="B57" s="4" t="s">
        <v>85</v>
      </c>
      <c r="C57" s="53">
        <f t="shared" si="6"/>
        <v>200000000</v>
      </c>
      <c r="D57" s="60"/>
      <c r="E57" s="61">
        <v>200000000</v>
      </c>
      <c r="F57" s="55"/>
      <c r="G57" s="55"/>
      <c r="H57" s="54">
        <f t="shared" si="7"/>
        <v>0</v>
      </c>
      <c r="I57" s="61"/>
      <c r="J57" s="61"/>
      <c r="K57" s="56">
        <f t="shared" si="8"/>
        <v>200000000</v>
      </c>
      <c r="L57" s="54"/>
      <c r="M57" s="54">
        <v>200000000</v>
      </c>
      <c r="N57" s="57"/>
      <c r="O57" s="57"/>
      <c r="P57" s="58">
        <f t="shared" si="9"/>
        <v>0</v>
      </c>
      <c r="Q57" s="54"/>
      <c r="R57" s="54"/>
      <c r="S57" s="59"/>
      <c r="T57" s="42">
        <f t="shared" si="3"/>
        <v>1</v>
      </c>
      <c r="U57" s="42"/>
      <c r="V57" s="42">
        <f t="shared" si="5"/>
        <v>1</v>
      </c>
    </row>
    <row r="58" spans="1:22" s="38" customFormat="1" ht="38.25" customHeight="1">
      <c r="A58" s="37">
        <v>49</v>
      </c>
      <c r="B58" s="11" t="s">
        <v>86</v>
      </c>
      <c r="C58" s="53">
        <f t="shared" si="6"/>
        <v>8200000000</v>
      </c>
      <c r="D58" s="60"/>
      <c r="E58" s="61">
        <v>8200000000</v>
      </c>
      <c r="F58" s="55"/>
      <c r="G58" s="55"/>
      <c r="H58" s="54">
        <f t="shared" si="7"/>
        <v>0</v>
      </c>
      <c r="I58" s="61"/>
      <c r="J58" s="61"/>
      <c r="K58" s="56">
        <f t="shared" si="8"/>
        <v>229547857169</v>
      </c>
      <c r="L58" s="54">
        <v>200229780169</v>
      </c>
      <c r="M58" s="54">
        <v>29318077000</v>
      </c>
      <c r="N58" s="57"/>
      <c r="O58" s="57"/>
      <c r="P58" s="58">
        <f t="shared" si="9"/>
        <v>0</v>
      </c>
      <c r="Q58" s="54"/>
      <c r="R58" s="54"/>
      <c r="S58" s="59"/>
      <c r="T58" s="42">
        <f t="shared" si="3"/>
        <v>27.993641118170732</v>
      </c>
      <c r="U58" s="42"/>
      <c r="V58" s="42">
        <f t="shared" si="5"/>
        <v>3.5753752439024389</v>
      </c>
    </row>
    <row r="59" spans="1:22" s="38" customFormat="1" ht="39" customHeight="1">
      <c r="A59" s="37">
        <v>50</v>
      </c>
      <c r="B59" s="11" t="s">
        <v>87</v>
      </c>
      <c r="C59" s="53">
        <f t="shared" si="6"/>
        <v>0</v>
      </c>
      <c r="D59" s="60"/>
      <c r="E59" s="61"/>
      <c r="F59" s="55"/>
      <c r="G59" s="55"/>
      <c r="H59" s="54">
        <f t="shared" si="7"/>
        <v>0</v>
      </c>
      <c r="I59" s="61"/>
      <c r="J59" s="61"/>
      <c r="K59" s="56">
        <f t="shared" si="8"/>
        <v>24282500129</v>
      </c>
      <c r="L59" s="54">
        <v>24282500129</v>
      </c>
      <c r="M59" s="54"/>
      <c r="N59" s="57"/>
      <c r="O59" s="57"/>
      <c r="P59" s="58">
        <f t="shared" si="9"/>
        <v>0</v>
      </c>
      <c r="Q59" s="54"/>
      <c r="R59" s="54"/>
      <c r="S59" s="59"/>
      <c r="T59" s="41"/>
      <c r="U59" s="41"/>
      <c r="V59" s="41"/>
    </row>
    <row r="60" spans="1:22" s="38" customFormat="1" ht="25.5" customHeight="1">
      <c r="A60" s="37">
        <v>51</v>
      </c>
      <c r="B60" s="11" t="s">
        <v>88</v>
      </c>
      <c r="C60" s="53">
        <f t="shared" si="6"/>
        <v>0</v>
      </c>
      <c r="D60" s="60"/>
      <c r="E60" s="61"/>
      <c r="F60" s="55"/>
      <c r="G60" s="55"/>
      <c r="H60" s="54">
        <f t="shared" si="7"/>
        <v>0</v>
      </c>
      <c r="I60" s="61"/>
      <c r="J60" s="61"/>
      <c r="K60" s="56">
        <f t="shared" si="8"/>
        <v>258458521934</v>
      </c>
      <c r="L60" s="54">
        <v>258458521934</v>
      </c>
      <c r="M60" s="54"/>
      <c r="N60" s="57"/>
      <c r="O60" s="57"/>
      <c r="P60" s="58">
        <f t="shared" si="9"/>
        <v>0</v>
      </c>
      <c r="Q60" s="54"/>
      <c r="R60" s="54"/>
      <c r="S60" s="59"/>
      <c r="T60" s="41"/>
      <c r="U60" s="41"/>
      <c r="V60" s="41"/>
    </row>
    <row r="61" spans="1:22" s="38" customFormat="1" ht="19.899999999999999" customHeight="1">
      <c r="A61" s="37">
        <v>52</v>
      </c>
      <c r="B61" s="12" t="s">
        <v>47</v>
      </c>
      <c r="C61" s="53">
        <f t="shared" si="6"/>
        <v>0</v>
      </c>
      <c r="D61" s="60"/>
      <c r="E61" s="61"/>
      <c r="F61" s="55"/>
      <c r="G61" s="55"/>
      <c r="H61" s="54">
        <f t="shared" si="7"/>
        <v>0</v>
      </c>
      <c r="I61" s="61"/>
      <c r="J61" s="61"/>
      <c r="K61" s="56">
        <f t="shared" si="8"/>
        <v>35569336077</v>
      </c>
      <c r="L61" s="54">
        <v>35569336077</v>
      </c>
      <c r="M61" s="54"/>
      <c r="N61" s="57"/>
      <c r="O61" s="57"/>
      <c r="P61" s="58">
        <f t="shared" si="9"/>
        <v>0</v>
      </c>
      <c r="Q61" s="54"/>
      <c r="R61" s="54"/>
      <c r="S61" s="59"/>
      <c r="T61" s="41"/>
      <c r="U61" s="41"/>
      <c r="V61" s="41"/>
    </row>
    <row r="62" spans="1:22" s="38" customFormat="1" ht="19.899999999999999" customHeight="1">
      <c r="A62" s="37">
        <v>53</v>
      </c>
      <c r="B62" s="12" t="s">
        <v>48</v>
      </c>
      <c r="C62" s="53">
        <f t="shared" si="6"/>
        <v>0</v>
      </c>
      <c r="D62" s="60"/>
      <c r="E62" s="61"/>
      <c r="F62" s="55"/>
      <c r="G62" s="55"/>
      <c r="H62" s="54">
        <f t="shared" si="7"/>
        <v>0</v>
      </c>
      <c r="I62" s="61"/>
      <c r="J62" s="61"/>
      <c r="K62" s="56">
        <f t="shared" si="8"/>
        <v>13086723136</v>
      </c>
      <c r="L62" s="54">
        <v>13086723136</v>
      </c>
      <c r="M62" s="54"/>
      <c r="N62" s="57"/>
      <c r="O62" s="57"/>
      <c r="P62" s="58">
        <f t="shared" si="9"/>
        <v>0</v>
      </c>
      <c r="Q62" s="54"/>
      <c r="R62" s="54"/>
      <c r="S62" s="59"/>
      <c r="T62" s="41"/>
      <c r="U62" s="41"/>
      <c r="V62" s="41"/>
    </row>
    <row r="63" spans="1:22" s="38" customFormat="1" ht="24" customHeight="1">
      <c r="A63" s="37">
        <v>54</v>
      </c>
      <c r="B63" s="12" t="s">
        <v>39</v>
      </c>
      <c r="C63" s="53">
        <f t="shared" si="6"/>
        <v>0</v>
      </c>
      <c r="D63" s="60"/>
      <c r="E63" s="61"/>
      <c r="F63" s="55"/>
      <c r="G63" s="55"/>
      <c r="H63" s="54">
        <f t="shared" si="7"/>
        <v>0</v>
      </c>
      <c r="I63" s="61"/>
      <c r="J63" s="61"/>
      <c r="K63" s="56">
        <f t="shared" si="8"/>
        <v>96498021754</v>
      </c>
      <c r="L63" s="54">
        <v>96498021754</v>
      </c>
      <c r="M63" s="54"/>
      <c r="N63" s="57"/>
      <c r="O63" s="57"/>
      <c r="P63" s="58">
        <f t="shared" si="9"/>
        <v>0</v>
      </c>
      <c r="Q63" s="54"/>
      <c r="R63" s="54"/>
      <c r="S63" s="59"/>
      <c r="T63" s="41"/>
      <c r="U63" s="41"/>
      <c r="V63" s="41"/>
    </row>
    <row r="64" spans="1:22" s="38" customFormat="1" ht="27.75" customHeight="1">
      <c r="A64" s="37">
        <v>55</v>
      </c>
      <c r="B64" s="12" t="s">
        <v>49</v>
      </c>
      <c r="C64" s="53">
        <f t="shared" si="6"/>
        <v>0</v>
      </c>
      <c r="D64" s="60"/>
      <c r="E64" s="61"/>
      <c r="F64" s="55"/>
      <c r="G64" s="55"/>
      <c r="H64" s="54">
        <f t="shared" si="7"/>
        <v>0</v>
      </c>
      <c r="I64" s="61"/>
      <c r="J64" s="61"/>
      <c r="K64" s="56">
        <f t="shared" si="8"/>
        <v>126860677423</v>
      </c>
      <c r="L64" s="54">
        <v>126860677423</v>
      </c>
      <c r="M64" s="54"/>
      <c r="N64" s="57"/>
      <c r="O64" s="57"/>
      <c r="P64" s="58">
        <f t="shared" si="9"/>
        <v>0</v>
      </c>
      <c r="Q64" s="54"/>
      <c r="R64" s="54"/>
      <c r="S64" s="59"/>
      <c r="T64" s="41"/>
      <c r="U64" s="41"/>
      <c r="V64" s="41"/>
    </row>
    <row r="65" spans="1:22" s="38" customFormat="1" ht="27" customHeight="1">
      <c r="A65" s="37">
        <v>56</v>
      </c>
      <c r="B65" s="12" t="s">
        <v>40</v>
      </c>
      <c r="C65" s="53">
        <f t="shared" si="6"/>
        <v>0</v>
      </c>
      <c r="D65" s="62"/>
      <c r="E65" s="61"/>
      <c r="F65" s="55"/>
      <c r="G65" s="55"/>
      <c r="H65" s="54">
        <f t="shared" si="7"/>
        <v>0</v>
      </c>
      <c r="I65" s="61"/>
      <c r="J65" s="61"/>
      <c r="K65" s="56">
        <f t="shared" si="8"/>
        <v>75104060000</v>
      </c>
      <c r="L65" s="54">
        <v>75104060000</v>
      </c>
      <c r="M65" s="54"/>
      <c r="N65" s="57"/>
      <c r="O65" s="57"/>
      <c r="P65" s="58">
        <f t="shared" si="9"/>
        <v>0</v>
      </c>
      <c r="Q65" s="54"/>
      <c r="R65" s="54"/>
      <c r="S65" s="59"/>
      <c r="T65" s="41"/>
      <c r="U65" s="41"/>
      <c r="V65" s="41"/>
    </row>
    <row r="66" spans="1:22" s="38" customFormat="1" ht="24" customHeight="1">
      <c r="A66" s="37">
        <v>57</v>
      </c>
      <c r="B66" s="12" t="s">
        <v>41</v>
      </c>
      <c r="C66" s="53">
        <f t="shared" si="6"/>
        <v>0</v>
      </c>
      <c r="D66" s="60"/>
      <c r="E66" s="61"/>
      <c r="F66" s="55"/>
      <c r="G66" s="55"/>
      <c r="H66" s="54">
        <f t="shared" si="7"/>
        <v>0</v>
      </c>
      <c r="I66" s="61"/>
      <c r="J66" s="61"/>
      <c r="K66" s="56">
        <f t="shared" si="8"/>
        <v>58290132488</v>
      </c>
      <c r="L66" s="54">
        <v>58290132488</v>
      </c>
      <c r="M66" s="54"/>
      <c r="N66" s="57"/>
      <c r="O66" s="57"/>
      <c r="P66" s="58">
        <f t="shared" si="9"/>
        <v>0</v>
      </c>
      <c r="Q66" s="54"/>
      <c r="R66" s="54"/>
      <c r="S66" s="59"/>
      <c r="T66" s="41"/>
      <c r="U66" s="41"/>
      <c r="V66" s="41"/>
    </row>
    <row r="67" spans="1:22" s="38" customFormat="1" ht="33" customHeight="1">
      <c r="A67" s="37">
        <v>58</v>
      </c>
      <c r="B67" s="12" t="s">
        <v>42</v>
      </c>
      <c r="C67" s="53">
        <f t="shared" si="6"/>
        <v>0</v>
      </c>
      <c r="D67" s="62"/>
      <c r="E67" s="61"/>
      <c r="F67" s="55"/>
      <c r="G67" s="55"/>
      <c r="H67" s="54">
        <f t="shared" si="7"/>
        <v>0</v>
      </c>
      <c r="I67" s="61"/>
      <c r="J67" s="61"/>
      <c r="K67" s="56">
        <f t="shared" si="8"/>
        <v>32098301700</v>
      </c>
      <c r="L67" s="54">
        <v>32098301700</v>
      </c>
      <c r="M67" s="54"/>
      <c r="N67" s="57"/>
      <c r="O67" s="57"/>
      <c r="P67" s="58">
        <f t="shared" si="9"/>
        <v>0</v>
      </c>
      <c r="Q67" s="54"/>
      <c r="R67" s="54"/>
      <c r="S67" s="59"/>
      <c r="T67" s="41"/>
      <c r="U67" s="41"/>
      <c r="V67" s="41"/>
    </row>
    <row r="68" spans="1:22" s="38" customFormat="1" ht="23.25" customHeight="1">
      <c r="A68" s="37">
        <v>59</v>
      </c>
      <c r="B68" s="12" t="s">
        <v>43</v>
      </c>
      <c r="C68" s="53">
        <f t="shared" si="6"/>
        <v>0</v>
      </c>
      <c r="D68" s="62"/>
      <c r="E68" s="61"/>
      <c r="F68" s="55"/>
      <c r="G68" s="55"/>
      <c r="H68" s="54">
        <f t="shared" si="7"/>
        <v>0</v>
      </c>
      <c r="I68" s="61"/>
      <c r="J68" s="61"/>
      <c r="K68" s="56">
        <f t="shared" si="8"/>
        <v>37777140047</v>
      </c>
      <c r="L68" s="54">
        <v>37777140047</v>
      </c>
      <c r="M68" s="54"/>
      <c r="N68" s="57"/>
      <c r="O68" s="57"/>
      <c r="P68" s="58">
        <f t="shared" si="9"/>
        <v>0</v>
      </c>
      <c r="Q68" s="54"/>
      <c r="R68" s="54"/>
      <c r="S68" s="59"/>
      <c r="T68" s="41"/>
      <c r="U68" s="41"/>
      <c r="V68" s="41"/>
    </row>
    <row r="69" spans="1:22" s="38" customFormat="1" ht="28.5" customHeight="1">
      <c r="A69" s="37">
        <v>60</v>
      </c>
      <c r="B69" s="11" t="s">
        <v>50</v>
      </c>
      <c r="C69" s="53">
        <f t="shared" si="6"/>
        <v>0</v>
      </c>
      <c r="D69" s="62"/>
      <c r="E69" s="61"/>
      <c r="F69" s="55"/>
      <c r="G69" s="55"/>
      <c r="H69" s="54">
        <f t="shared" si="7"/>
        <v>0</v>
      </c>
      <c r="I69" s="61"/>
      <c r="J69" s="61"/>
      <c r="K69" s="56">
        <f t="shared" si="8"/>
        <v>26397233000</v>
      </c>
      <c r="L69" s="54">
        <v>26397233000</v>
      </c>
      <c r="M69" s="54"/>
      <c r="N69" s="57"/>
      <c r="O69" s="57"/>
      <c r="P69" s="58">
        <f t="shared" si="9"/>
        <v>0</v>
      </c>
      <c r="Q69" s="54"/>
      <c r="R69" s="54"/>
      <c r="S69" s="59"/>
      <c r="T69" s="41"/>
      <c r="U69" s="41"/>
      <c r="V69" s="41"/>
    </row>
    <row r="70" spans="1:22" s="39" customFormat="1" ht="20.100000000000001" customHeight="1">
      <c r="A70" s="37">
        <v>61</v>
      </c>
      <c r="B70" s="13" t="s">
        <v>89</v>
      </c>
      <c r="C70" s="53">
        <f t="shared" si="6"/>
        <v>44018000000</v>
      </c>
      <c r="D70" s="62"/>
      <c r="E70" s="61">
        <v>44018000000</v>
      </c>
      <c r="F70" s="63"/>
      <c r="G70" s="63"/>
      <c r="H70" s="54">
        <f t="shared" si="7"/>
        <v>0</v>
      </c>
      <c r="I70" s="61"/>
      <c r="J70" s="61"/>
      <c r="K70" s="56">
        <f t="shared" si="8"/>
        <v>31579805695</v>
      </c>
      <c r="L70" s="54"/>
      <c r="M70" s="54">
        <v>31579805695</v>
      </c>
      <c r="N70" s="60"/>
      <c r="O70" s="60"/>
      <c r="P70" s="58">
        <f t="shared" si="9"/>
        <v>0</v>
      </c>
      <c r="Q70" s="61"/>
      <c r="R70" s="61"/>
      <c r="S70" s="60"/>
      <c r="T70" s="42">
        <f t="shared" si="3"/>
        <v>0.71742936287427872</v>
      </c>
      <c r="U70" s="42"/>
      <c r="V70" s="42">
        <f t="shared" si="5"/>
        <v>0.71742936287427872</v>
      </c>
    </row>
    <row r="71" spans="1:22" s="39" customFormat="1" ht="27.75" customHeight="1">
      <c r="A71" s="37">
        <v>62</v>
      </c>
      <c r="B71" s="13" t="s">
        <v>90</v>
      </c>
      <c r="C71" s="53">
        <f t="shared" si="6"/>
        <v>10986000000</v>
      </c>
      <c r="D71" s="62"/>
      <c r="E71" s="61">
        <v>10986000000</v>
      </c>
      <c r="F71" s="63"/>
      <c r="G71" s="63"/>
      <c r="H71" s="54">
        <f t="shared" si="7"/>
        <v>0</v>
      </c>
      <c r="I71" s="61"/>
      <c r="J71" s="61"/>
      <c r="K71" s="56">
        <f t="shared" si="8"/>
        <v>14476030000</v>
      </c>
      <c r="L71" s="54"/>
      <c r="M71" s="54">
        <v>14476030000</v>
      </c>
      <c r="N71" s="60"/>
      <c r="O71" s="60"/>
      <c r="P71" s="58">
        <f t="shared" si="9"/>
        <v>0</v>
      </c>
      <c r="Q71" s="61"/>
      <c r="R71" s="61"/>
      <c r="S71" s="60"/>
      <c r="T71" s="42">
        <f t="shared" si="3"/>
        <v>1.3176797742581468</v>
      </c>
      <c r="U71" s="42"/>
      <c r="V71" s="42">
        <f t="shared" si="5"/>
        <v>1.3176797742581468</v>
      </c>
    </row>
    <row r="72" spans="1:22" s="39" customFormat="1" ht="20.100000000000001" customHeight="1">
      <c r="A72" s="37">
        <v>63</v>
      </c>
      <c r="B72" s="13" t="s">
        <v>91</v>
      </c>
      <c r="C72" s="53">
        <f t="shared" si="6"/>
        <v>15000000000</v>
      </c>
      <c r="D72" s="62"/>
      <c r="E72" s="61">
        <v>15000000000</v>
      </c>
      <c r="F72" s="63"/>
      <c r="G72" s="63"/>
      <c r="H72" s="54">
        <f t="shared" si="7"/>
        <v>0</v>
      </c>
      <c r="I72" s="61"/>
      <c r="J72" s="61"/>
      <c r="K72" s="56">
        <f t="shared" si="8"/>
        <v>15000000000</v>
      </c>
      <c r="L72" s="54"/>
      <c r="M72" s="54">
        <v>15000000000</v>
      </c>
      <c r="N72" s="60"/>
      <c r="O72" s="60"/>
      <c r="P72" s="58">
        <f t="shared" si="9"/>
        <v>0</v>
      </c>
      <c r="Q72" s="61"/>
      <c r="R72" s="61"/>
      <c r="S72" s="60"/>
      <c r="T72" s="42">
        <f t="shared" si="3"/>
        <v>1</v>
      </c>
      <c r="U72" s="42"/>
      <c r="V72" s="42">
        <f t="shared" si="5"/>
        <v>1</v>
      </c>
    </row>
    <row r="73" spans="1:22" s="39" customFormat="1" ht="20.100000000000001" customHeight="1">
      <c r="A73" s="37">
        <v>64</v>
      </c>
      <c r="B73" s="13" t="s">
        <v>92</v>
      </c>
      <c r="C73" s="53">
        <f t="shared" si="6"/>
        <v>91676000000</v>
      </c>
      <c r="D73" s="62"/>
      <c r="E73" s="61">
        <v>91676000000</v>
      </c>
      <c r="F73" s="63"/>
      <c r="G73" s="63"/>
      <c r="H73" s="54">
        <f t="shared" si="7"/>
        <v>0</v>
      </c>
      <c r="I73" s="61"/>
      <c r="J73" s="61"/>
      <c r="K73" s="56">
        <f t="shared" si="8"/>
        <v>82135051818</v>
      </c>
      <c r="L73" s="54"/>
      <c r="M73" s="54">
        <v>82135051818</v>
      </c>
      <c r="N73" s="60"/>
      <c r="O73" s="60"/>
      <c r="P73" s="58">
        <f t="shared" si="9"/>
        <v>0</v>
      </c>
      <c r="Q73" s="61"/>
      <c r="R73" s="61"/>
      <c r="S73" s="60"/>
      <c r="T73" s="42">
        <f t="shared" ref="T73:T82" si="10">K73/C73</f>
        <v>0.89592752539377807</v>
      </c>
      <c r="U73" s="42"/>
      <c r="V73" s="42">
        <f t="shared" ref="V73" si="11">M73/E73</f>
        <v>0.89592752539377807</v>
      </c>
    </row>
    <row r="74" spans="1:22" s="39" customFormat="1" ht="18.75" customHeight="1">
      <c r="A74" s="37">
        <v>65</v>
      </c>
      <c r="B74" s="6" t="s">
        <v>93</v>
      </c>
      <c r="C74" s="53">
        <f t="shared" si="6"/>
        <v>5000000000</v>
      </c>
      <c r="D74" s="62"/>
      <c r="E74" s="61">
        <v>5000000000</v>
      </c>
      <c r="F74" s="63"/>
      <c r="G74" s="63"/>
      <c r="H74" s="54">
        <f t="shared" si="7"/>
        <v>0</v>
      </c>
      <c r="I74" s="61"/>
      <c r="J74" s="61"/>
      <c r="K74" s="56"/>
      <c r="L74" s="54"/>
      <c r="M74" s="54"/>
      <c r="N74" s="60"/>
      <c r="O74" s="60"/>
      <c r="P74" s="58">
        <f t="shared" si="9"/>
        <v>0</v>
      </c>
      <c r="Q74" s="61"/>
      <c r="R74" s="61"/>
      <c r="S74" s="60"/>
      <c r="T74" s="42"/>
      <c r="U74" s="42"/>
      <c r="V74" s="42"/>
    </row>
    <row r="75" spans="1:22" s="39" customFormat="1" ht="18.75" customHeight="1">
      <c r="A75" s="37">
        <v>66</v>
      </c>
      <c r="B75" s="6" t="s">
        <v>94</v>
      </c>
      <c r="C75" s="53">
        <f t="shared" ref="C75:C80" si="12">+D75+E75+F75+G75+H75</f>
        <v>3800000000</v>
      </c>
      <c r="D75" s="62"/>
      <c r="E75" s="61">
        <v>3800000000</v>
      </c>
      <c r="F75" s="63"/>
      <c r="G75" s="63"/>
      <c r="H75" s="54">
        <f t="shared" ref="H75:H79" si="13">+I75+J75</f>
        <v>0</v>
      </c>
      <c r="I75" s="61"/>
      <c r="J75" s="61"/>
      <c r="K75" s="56">
        <f t="shared" ref="K75:K82" si="14">L75+M75+N75+O75+P75+S75</f>
        <v>0</v>
      </c>
      <c r="L75" s="54"/>
      <c r="M75" s="54"/>
      <c r="N75" s="60"/>
      <c r="O75" s="60"/>
      <c r="P75" s="58">
        <f t="shared" ref="P75:P80" si="15">+Q75+R75</f>
        <v>0</v>
      </c>
      <c r="Q75" s="61"/>
      <c r="R75" s="61"/>
      <c r="S75" s="60"/>
      <c r="T75" s="42"/>
      <c r="U75" s="42"/>
      <c r="V75" s="42"/>
    </row>
    <row r="76" spans="1:22" s="39" customFormat="1" ht="83.25" customHeight="1">
      <c r="A76" s="37">
        <v>67</v>
      </c>
      <c r="B76" s="14" t="s">
        <v>95</v>
      </c>
      <c r="C76" s="53">
        <f t="shared" si="12"/>
        <v>20000000000</v>
      </c>
      <c r="D76" s="62"/>
      <c r="E76" s="61">
        <v>20000000000</v>
      </c>
      <c r="F76" s="63"/>
      <c r="G76" s="63"/>
      <c r="H76" s="54">
        <f t="shared" si="13"/>
        <v>0</v>
      </c>
      <c r="I76" s="61"/>
      <c r="J76" s="61"/>
      <c r="K76" s="56">
        <f>L76+M76+N76+O76+P76+S76</f>
        <v>0</v>
      </c>
      <c r="L76" s="54"/>
      <c r="M76" s="54"/>
      <c r="N76" s="60"/>
      <c r="O76" s="60"/>
      <c r="P76" s="58">
        <f t="shared" si="15"/>
        <v>0</v>
      </c>
      <c r="Q76" s="61"/>
      <c r="R76" s="61"/>
      <c r="S76" s="60"/>
      <c r="T76" s="42"/>
      <c r="U76" s="42"/>
      <c r="V76" s="42"/>
    </row>
    <row r="77" spans="1:22" s="39" customFormat="1" ht="84" customHeight="1">
      <c r="A77" s="37">
        <v>68</v>
      </c>
      <c r="B77" s="14" t="s">
        <v>96</v>
      </c>
      <c r="C77" s="53">
        <f t="shared" si="12"/>
        <v>10000000000</v>
      </c>
      <c r="D77" s="62"/>
      <c r="E77" s="61">
        <v>10000000000</v>
      </c>
      <c r="F77" s="63"/>
      <c r="G77" s="63"/>
      <c r="H77" s="54">
        <f t="shared" si="13"/>
        <v>0</v>
      </c>
      <c r="I77" s="61"/>
      <c r="J77" s="61"/>
      <c r="K77" s="56">
        <f t="shared" si="14"/>
        <v>0</v>
      </c>
      <c r="L77" s="54"/>
      <c r="M77" s="54"/>
      <c r="N77" s="60"/>
      <c r="O77" s="60"/>
      <c r="P77" s="58">
        <f t="shared" si="15"/>
        <v>0</v>
      </c>
      <c r="Q77" s="61"/>
      <c r="R77" s="61"/>
      <c r="S77" s="60"/>
      <c r="T77" s="42"/>
      <c r="U77" s="42"/>
      <c r="V77" s="42"/>
    </row>
    <row r="78" spans="1:22" s="39" customFormat="1" ht="49.5" customHeight="1">
      <c r="A78" s="37">
        <v>69</v>
      </c>
      <c r="B78" s="14" t="s">
        <v>97</v>
      </c>
      <c r="C78" s="53">
        <f t="shared" si="12"/>
        <v>20000000000</v>
      </c>
      <c r="D78" s="62"/>
      <c r="E78" s="61">
        <v>20000000000</v>
      </c>
      <c r="F78" s="63"/>
      <c r="G78" s="63"/>
      <c r="H78" s="54">
        <f t="shared" si="13"/>
        <v>0</v>
      </c>
      <c r="I78" s="61"/>
      <c r="J78" s="61"/>
      <c r="K78" s="56">
        <f t="shared" si="14"/>
        <v>0</v>
      </c>
      <c r="L78" s="54"/>
      <c r="M78" s="54"/>
      <c r="N78" s="60"/>
      <c r="O78" s="60"/>
      <c r="P78" s="58">
        <f t="shared" si="15"/>
        <v>0</v>
      </c>
      <c r="Q78" s="61"/>
      <c r="R78" s="61"/>
      <c r="S78" s="60"/>
      <c r="T78" s="42"/>
      <c r="U78" s="42"/>
      <c r="V78" s="42"/>
    </row>
    <row r="79" spans="1:22" s="39" customFormat="1" ht="18.75" customHeight="1">
      <c r="A79" s="37">
        <v>70</v>
      </c>
      <c r="B79" s="14" t="s">
        <v>98</v>
      </c>
      <c r="C79" s="53">
        <f t="shared" si="12"/>
        <v>10000000000</v>
      </c>
      <c r="D79" s="62"/>
      <c r="E79" s="61">
        <v>10000000000</v>
      </c>
      <c r="F79" s="63"/>
      <c r="G79" s="63"/>
      <c r="H79" s="54">
        <f t="shared" si="13"/>
        <v>0</v>
      </c>
      <c r="I79" s="61"/>
      <c r="J79" s="61"/>
      <c r="K79" s="56">
        <f t="shared" si="14"/>
        <v>0</v>
      </c>
      <c r="L79" s="54"/>
      <c r="M79" s="54"/>
      <c r="N79" s="60"/>
      <c r="O79" s="60"/>
      <c r="P79" s="58">
        <f t="shared" si="15"/>
        <v>0</v>
      </c>
      <c r="Q79" s="61"/>
      <c r="R79" s="61"/>
      <c r="S79" s="60"/>
      <c r="T79" s="42"/>
      <c r="U79" s="42"/>
      <c r="V79" s="42"/>
    </row>
    <row r="80" spans="1:22" s="39" customFormat="1" ht="18.75" customHeight="1">
      <c r="A80" s="37">
        <v>71</v>
      </c>
      <c r="B80" s="12" t="s">
        <v>44</v>
      </c>
      <c r="C80" s="61">
        <f t="shared" si="12"/>
        <v>1358662000000</v>
      </c>
      <c r="D80" s="53">
        <v>1136704000000</v>
      </c>
      <c r="E80" s="61">
        <v>166795000000</v>
      </c>
      <c r="F80" s="63"/>
      <c r="G80" s="63"/>
      <c r="H80" s="54">
        <v>55163000000</v>
      </c>
      <c r="I80" s="61"/>
      <c r="J80" s="61">
        <v>55163000000</v>
      </c>
      <c r="K80" s="56">
        <f t="shared" si="14"/>
        <v>0</v>
      </c>
      <c r="L80" s="54"/>
      <c r="M80" s="54"/>
      <c r="N80" s="60"/>
      <c r="O80" s="60"/>
      <c r="P80" s="58">
        <f t="shared" si="15"/>
        <v>0</v>
      </c>
      <c r="Q80" s="61"/>
      <c r="R80" s="61"/>
      <c r="S80" s="60"/>
      <c r="T80" s="42"/>
      <c r="U80" s="42"/>
      <c r="V80" s="42"/>
    </row>
    <row r="81" spans="1:23" s="1" customFormat="1" ht="40.9" customHeight="1">
      <c r="A81" s="2" t="s">
        <v>2</v>
      </c>
      <c r="B81" s="15" t="s">
        <v>11</v>
      </c>
      <c r="C81" s="53">
        <f t="shared" ref="C81" si="16">+D81+E81+F81+G81+H81</f>
        <v>250000000</v>
      </c>
      <c r="D81" s="52"/>
      <c r="E81" s="52"/>
      <c r="F81" s="52">
        <v>250000000</v>
      </c>
      <c r="G81" s="52"/>
      <c r="H81" s="52"/>
      <c r="I81" s="52"/>
      <c r="J81" s="52"/>
      <c r="K81" s="64">
        <f t="shared" si="14"/>
        <v>246820900</v>
      </c>
      <c r="L81" s="52"/>
      <c r="M81" s="52"/>
      <c r="N81" s="64">
        <v>246820900</v>
      </c>
      <c r="O81" s="52"/>
      <c r="P81" s="52"/>
      <c r="Q81" s="52"/>
      <c r="R81" s="52"/>
      <c r="S81" s="65"/>
      <c r="T81" s="41">
        <f t="shared" si="10"/>
        <v>0.98728360000000004</v>
      </c>
      <c r="U81" s="41"/>
      <c r="V81" s="41"/>
    </row>
    <row r="82" spans="1:23" s="1" customFormat="1" ht="28.9" customHeight="1">
      <c r="A82" s="2" t="s">
        <v>3</v>
      </c>
      <c r="B82" s="15" t="s">
        <v>12</v>
      </c>
      <c r="C82" s="52">
        <f>SUM(D82:G82)</f>
        <v>1000000000</v>
      </c>
      <c r="D82" s="52"/>
      <c r="E82" s="52"/>
      <c r="F82" s="52"/>
      <c r="G82" s="52">
        <v>1000000000</v>
      </c>
      <c r="H82" s="52"/>
      <c r="I82" s="52"/>
      <c r="J82" s="52"/>
      <c r="K82" s="64">
        <f t="shared" si="14"/>
        <v>1000000000</v>
      </c>
      <c r="L82" s="66"/>
      <c r="M82" s="66"/>
      <c r="N82" s="66"/>
      <c r="O82" s="66">
        <v>1000000000</v>
      </c>
      <c r="P82" s="66"/>
      <c r="Q82" s="66"/>
      <c r="R82" s="66"/>
      <c r="S82" s="65"/>
      <c r="T82" s="41">
        <f t="shared" si="10"/>
        <v>1</v>
      </c>
      <c r="U82" s="41"/>
      <c r="V82" s="41"/>
    </row>
    <row r="83" spans="1:23" s="1" customFormat="1" ht="24" customHeight="1">
      <c r="A83" s="2" t="s">
        <v>4</v>
      </c>
      <c r="B83" s="15" t="s">
        <v>99</v>
      </c>
      <c r="C83" s="52">
        <f>SUM(D83:G83)</f>
        <v>90362000000</v>
      </c>
      <c r="D83" s="52"/>
      <c r="E83" s="67">
        <v>90362000000</v>
      </c>
      <c r="F83" s="52"/>
      <c r="G83" s="52"/>
      <c r="H83" s="52"/>
      <c r="I83" s="52"/>
      <c r="J83" s="52"/>
      <c r="K83" s="64"/>
      <c r="L83" s="66"/>
      <c r="M83" s="66"/>
      <c r="N83" s="66"/>
      <c r="O83" s="66"/>
      <c r="P83" s="66"/>
      <c r="Q83" s="66"/>
      <c r="R83" s="66"/>
      <c r="S83" s="65"/>
      <c r="T83" s="41"/>
      <c r="U83" s="41"/>
      <c r="V83" s="41"/>
    </row>
    <row r="84" spans="1:23" s="3" customFormat="1" ht="29.25" customHeight="1">
      <c r="A84" s="2" t="s">
        <v>5</v>
      </c>
      <c r="B84" s="15" t="s">
        <v>101</v>
      </c>
      <c r="C84" s="52">
        <f>9350000000+9919000000</f>
        <v>19269000000</v>
      </c>
      <c r="D84" s="52"/>
      <c r="E84" s="52">
        <f>9350000000+9919000000</f>
        <v>19269000000</v>
      </c>
      <c r="F84" s="52"/>
      <c r="G84" s="52"/>
      <c r="H84" s="52"/>
      <c r="I84" s="52"/>
      <c r="J84" s="52"/>
      <c r="K84" s="64"/>
      <c r="L84" s="66"/>
      <c r="M84" s="66"/>
      <c r="N84" s="66"/>
      <c r="O84" s="66"/>
      <c r="P84" s="66"/>
      <c r="Q84" s="66"/>
      <c r="R84" s="66"/>
      <c r="S84" s="68"/>
      <c r="T84" s="41"/>
      <c r="U84" s="41"/>
      <c r="V84" s="41"/>
    </row>
    <row r="85" spans="1:23" s="1" customFormat="1" ht="28.5" customHeight="1">
      <c r="A85" s="2" t="s">
        <v>7</v>
      </c>
      <c r="B85" s="15" t="s">
        <v>19</v>
      </c>
      <c r="C85" s="52">
        <f>SUM(D85:G85)</f>
        <v>0</v>
      </c>
      <c r="D85" s="52"/>
      <c r="E85" s="52"/>
      <c r="F85" s="52"/>
      <c r="G85" s="52"/>
      <c r="H85" s="52"/>
      <c r="I85" s="52"/>
      <c r="J85" s="52"/>
      <c r="K85" s="64">
        <v>5075923000000</v>
      </c>
      <c r="L85" s="66"/>
      <c r="M85" s="66"/>
      <c r="N85" s="66"/>
      <c r="O85" s="66"/>
      <c r="P85" s="66"/>
      <c r="Q85" s="66"/>
      <c r="R85" s="66"/>
      <c r="S85" s="65"/>
      <c r="T85" s="41"/>
      <c r="U85" s="41"/>
      <c r="V85" s="41"/>
    </row>
    <row r="86" spans="1:23" s="16" customFormat="1" ht="32.25" customHeight="1">
      <c r="A86" s="17" t="s">
        <v>20</v>
      </c>
      <c r="B86" s="18" t="s">
        <v>14</v>
      </c>
      <c r="C86" s="69"/>
      <c r="D86" s="69"/>
      <c r="E86" s="69"/>
      <c r="F86" s="69"/>
      <c r="G86" s="69"/>
      <c r="H86" s="69"/>
      <c r="I86" s="69"/>
      <c r="J86" s="69"/>
      <c r="K86" s="70">
        <f>L86+M86+N86+O86+P86+S86</f>
        <v>1451196787482</v>
      </c>
      <c r="L86" s="71"/>
      <c r="M86" s="71"/>
      <c r="N86" s="71"/>
      <c r="O86" s="71"/>
      <c r="P86" s="71"/>
      <c r="Q86" s="71"/>
      <c r="R86" s="71"/>
      <c r="S86" s="70">
        <v>1451196787482</v>
      </c>
      <c r="T86" s="43"/>
      <c r="U86" s="43"/>
      <c r="V86" s="43"/>
    </row>
    <row r="87" spans="1:23" ht="18.75">
      <c r="A87" s="27"/>
      <c r="B87" s="27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27"/>
      <c r="U87" s="27"/>
      <c r="V87" s="27"/>
      <c r="W87" s="27"/>
    </row>
    <row r="88" spans="1:23" ht="18.75">
      <c r="A88" s="27"/>
      <c r="B88" s="27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27"/>
      <c r="U88" s="27"/>
      <c r="V88" s="27"/>
      <c r="W88" s="27"/>
    </row>
    <row r="89" spans="1:23" ht="18.75">
      <c r="A89" s="27"/>
      <c r="B89" s="27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27"/>
      <c r="U89" s="27"/>
      <c r="V89" s="27"/>
      <c r="W89" s="27"/>
    </row>
    <row r="90" spans="1:23" ht="18.75">
      <c r="A90" s="27"/>
      <c r="B90" s="27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27"/>
      <c r="U90" s="27"/>
      <c r="V90" s="27"/>
      <c r="W90" s="27"/>
    </row>
    <row r="91" spans="1:23" ht="18.75">
      <c r="A91" s="27"/>
      <c r="B91" s="27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27"/>
      <c r="U91" s="27"/>
      <c r="V91" s="27"/>
      <c r="W91" s="27"/>
    </row>
    <row r="92" spans="1:23" ht="18.75">
      <c r="A92" s="27"/>
      <c r="B92" s="27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27"/>
      <c r="U92" s="27"/>
      <c r="V92" s="27"/>
      <c r="W92" s="27"/>
    </row>
  </sheetData>
  <mergeCells count="23">
    <mergeCell ref="U6:U7"/>
    <mergeCell ref="V6:V7"/>
    <mergeCell ref="C6:C7"/>
    <mergeCell ref="D6:D7"/>
    <mergeCell ref="E6:E7"/>
    <mergeCell ref="K6:K7"/>
    <mergeCell ref="T6:T7"/>
    <mergeCell ref="R1:V1"/>
    <mergeCell ref="F6:F7"/>
    <mergeCell ref="G6:G7"/>
    <mergeCell ref="C5:G5"/>
    <mergeCell ref="L6:L7"/>
    <mergeCell ref="M6:M7"/>
    <mergeCell ref="H6:J6"/>
    <mergeCell ref="N6:N7"/>
    <mergeCell ref="O6:O7"/>
    <mergeCell ref="P6:R6"/>
    <mergeCell ref="S6:S7"/>
    <mergeCell ref="A3:V3"/>
    <mergeCell ref="A5:A7"/>
    <mergeCell ref="B5:B7"/>
    <mergeCell ref="K5:S5"/>
    <mergeCell ref="T5:V5"/>
  </mergeCells>
  <printOptions horizontalCentered="1"/>
  <pageMargins left="0.2" right="0.2" top="0.5" bottom="0.25" header="0.3" footer="0.3"/>
  <pageSetup paperSize="9" scale="55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D2AC1A-4BF9-4DFB-B8D3-B9CCBD7B1235}">
  <ds:schemaRefs>
    <ds:schemaRef ds:uri="http://purl.org/dc/dcmitype/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399B1BA-5DE5-4830-8810-5BDDC2AFE1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2E1987E-C58B-4EEC-AAC9-ECFAACE109D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Quang Lương Xuân</dc:creator>
  <cp:lastModifiedBy>Mr. Vu Hong Kiem</cp:lastModifiedBy>
  <cp:lastPrinted>2021-12-28T07:41:08Z</cp:lastPrinted>
  <dcterms:created xsi:type="dcterms:W3CDTF">2018-08-22T07:49:45Z</dcterms:created>
  <dcterms:modified xsi:type="dcterms:W3CDTF">2021-12-28T07:41:10Z</dcterms:modified>
</cp:coreProperties>
</file>