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AI LIEU THAN CUONG\NGAN SACH.XLS\CONG KHAI\NAM 2021\CK DT 2021 DA DUOC HDND QD\"/>
    </mc:Choice>
  </mc:AlternateContent>
  <xr:revisionPtr revIDLastSave="0" documentId="13_ncr:1_{2167D359-D62F-42B8-9644-DD91EC96C4C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bieu 51" sheetId="1" r:id="rId1"/>
  </sheets>
  <definedNames>
    <definedName name="_xlnm.Print_Area" localSheetId="0">'bieu 51'!$A$1:$M$74</definedName>
    <definedName name="_xlnm.Print_Titles" localSheetId="0">'bieu 51'!$6:$7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K8" i="1"/>
  <c r="L8" i="1"/>
  <c r="M8" i="1"/>
  <c r="C8" i="1"/>
  <c r="C9" i="1"/>
  <c r="E8" i="1"/>
  <c r="F9" i="1"/>
  <c r="G9" i="1"/>
  <c r="H9" i="1"/>
  <c r="I9" i="1"/>
  <c r="J9" i="1"/>
  <c r="K9" i="1"/>
  <c r="L9" i="1"/>
  <c r="M9" i="1"/>
  <c r="D9" i="1"/>
  <c r="E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10" i="1"/>
  <c r="E17" i="1"/>
  <c r="E16" i="1"/>
  <c r="E14" i="1"/>
  <c r="E11" i="1"/>
  <c r="F8" i="1" l="1"/>
  <c r="G8" i="1"/>
  <c r="H8" i="1"/>
  <c r="I8" i="1"/>
  <c r="C69" i="1"/>
  <c r="C70" i="1"/>
  <c r="C71" i="1"/>
  <c r="C72" i="1"/>
  <c r="C74" i="1"/>
  <c r="C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Mr. Than Bien Cuong</author>
  </authors>
  <commentList>
    <comment ref="C8" authorId="0" shapeId="0" xr:uid="{171EBC23-CAFA-45F5-BE15-B3F3BCF6201C}">
      <text>
        <r>
          <rPr>
            <b/>
            <sz val="9"/>
            <color indexed="81"/>
            <rFont val="Tahoma"/>
            <family val="2"/>
          </rPr>
          <t>Mr. Than Bien Cuong:</t>
        </r>
        <r>
          <rPr>
            <sz val="9"/>
            <color indexed="81"/>
            <rFont val="Tahoma"/>
            <family val="2"/>
          </rPr>
          <t xml:space="preserve">
Công thêm chi trả nợ gốc từ bội thu: 13,400</t>
        </r>
      </text>
    </comment>
    <comment ref="E8" authorId="0" shapeId="0" xr:uid="{256BB239-7AF9-4BB5-AE7C-74901D7D6FB9}">
      <text>
        <r>
          <rPr>
            <b/>
            <sz val="9"/>
            <color indexed="81"/>
            <rFont val="Tahoma"/>
            <family val="2"/>
          </rPr>
          <t>Mr. Than Bien Cuong:</t>
        </r>
        <r>
          <rPr>
            <sz val="9"/>
            <color indexed="81"/>
            <rFont val="Tahoma"/>
            <family val="2"/>
          </rPr>
          <t xml:space="preserve">
Công thêm chi một số nhiệm vụ khác: 23,796</t>
        </r>
      </text>
    </comment>
  </commentList>
</comments>
</file>

<file path=xl/sharedStrings.xml><?xml version="1.0" encoding="utf-8"?>
<sst xmlns="http://schemas.openxmlformats.org/spreadsheetml/2006/main" count="93" uniqueCount="87">
  <si>
    <t>Đơn vị: Triệu đồng</t>
  </si>
  <si>
    <t>STT</t>
  </si>
  <si>
    <t>I</t>
  </si>
  <si>
    <t>II</t>
  </si>
  <si>
    <t>III</t>
  </si>
  <si>
    <t>IV</t>
  </si>
  <si>
    <t>V</t>
  </si>
  <si>
    <t>VI</t>
  </si>
  <si>
    <t>TÊN ĐƠN VỊ</t>
  </si>
  <si>
    <t>TỔNG SỐ</t>
  </si>
  <si>
    <t>CHI ĐẦU TƯ PHÁT TRIỂN  (KHÔNG KỂ CHƯƠNG TRÌNH MỤC TIÊU QUỐC GIA)</t>
  </si>
  <si>
    <t>CHI THƯỜNG XUYÊN (KHÔNG KỂ CHƯƠNG TRÌNH MỤC TIÊU QUỐC GIA)</t>
  </si>
  <si>
    <t>CHI TRẢ NỢ LÃI CÁC KHOẢN DO CHÍNH QUYỀN ĐỊA PHƯƠNG VAY</t>
  </si>
  <si>
    <t>CHI BỔ SUNG QUỸ DỰ TRỮ TÀI CHÍNH</t>
  </si>
  <si>
    <t>CHI DỰ PHÒNG NGÂN SÁCH</t>
  </si>
  <si>
    <t>CHI TẠO NGUỒN, ĐIỀU CHỈNH TIỀN LƯƠNG</t>
  </si>
  <si>
    <t>CHI CHƯƠNG TRÌNH MTQG</t>
  </si>
  <si>
    <t>CHI CHUYỂN NGUỒN SANG NGÂN SÁCH NĂM SAU</t>
  </si>
  <si>
    <t>TỔNG SỔ</t>
  </si>
  <si>
    <t>CHI ĐẨU TƯ PHÁT TRIỂN</t>
  </si>
  <si>
    <t>CHI THƯỜNG XUYÊN</t>
  </si>
  <si>
    <t>CÁC CƠ QUAN, TỔ CHỨC</t>
  </si>
  <si>
    <t>CHI BỔ SUNG CÓ MỤC TIÊU CHO NGÂN SÁCH HUYỆN</t>
  </si>
  <si>
    <t>VII</t>
  </si>
  <si>
    <t>Biểu số 51/CK-NSNN</t>
  </si>
  <si>
    <t>UBND TỈNH LAI CHÂU</t>
  </si>
  <si>
    <t xml:space="preserve">Văn phòng Hội đồng nhân dân tỉnh </t>
  </si>
  <si>
    <t>Văn phòng Ủy ban nhân dân tỉnh</t>
  </si>
  <si>
    <t>Sở Kế hoạch và Đầu tư</t>
  </si>
  <si>
    <t>Sở Khoa học và Công nghệ</t>
  </si>
  <si>
    <t>Sở Nội vụ</t>
  </si>
  <si>
    <t>Sở Tài chính</t>
  </si>
  <si>
    <t>Sở Lao động thương binh và Xã hội</t>
  </si>
  <si>
    <t>Sở Giao thông Vận tải</t>
  </si>
  <si>
    <t>Sở Xây dựng</t>
  </si>
  <si>
    <t>Sở Công thương</t>
  </si>
  <si>
    <t>Sở Nông nghiệp và Phát triển nông thôn</t>
  </si>
  <si>
    <t>Sở Tư pháp</t>
  </si>
  <si>
    <t>Sở Ngoại vụ</t>
  </si>
  <si>
    <t>Sở Giáo dục và Đào tạo</t>
  </si>
  <si>
    <t xml:space="preserve">Sở Y tế </t>
  </si>
  <si>
    <t>Sở Văn hoá thể thao và Du lịch</t>
  </si>
  <si>
    <t>Sở Tài nguyên và Môi trường</t>
  </si>
  <si>
    <t xml:space="preserve">Sở Thông tin và Truyền thông </t>
  </si>
  <si>
    <t>Ban QL Khu KTCK Ma Lù thàng</t>
  </si>
  <si>
    <t>Văn phòng Ban An toàn giao thông</t>
  </si>
  <si>
    <t>Ban Dân tộc</t>
  </si>
  <si>
    <t>Thanh tra tỉnh</t>
  </si>
  <si>
    <t>Uỷ ban Mặt trận Tổ quốc tỉnh</t>
  </si>
  <si>
    <t>Hội Cựu chiến binh</t>
  </si>
  <si>
    <t>Hội Liên hiệp phụ nữ tỉnh</t>
  </si>
  <si>
    <t>Tỉnh đoàn thanh niên</t>
  </si>
  <si>
    <t>Hội Nông dân tỉnh</t>
  </si>
  <si>
    <t>Đài Phát thanh Truyền hình</t>
  </si>
  <si>
    <t>Trường Chính trị tỉnh</t>
  </si>
  <si>
    <t>Trường Cao đẳng cộng đồng</t>
  </si>
  <si>
    <t>Hội Luật gia</t>
  </si>
  <si>
    <t>Hội Nhà báo</t>
  </si>
  <si>
    <t>Ban Chấp hành hội người cao tuổi</t>
  </si>
  <si>
    <t>Hội Chữ thập đỏ</t>
  </si>
  <si>
    <t>Hội Văn học nghệ thuật</t>
  </si>
  <si>
    <t>Hội Khuyến học</t>
  </si>
  <si>
    <t>Liên minh hợp tác xã</t>
  </si>
  <si>
    <t xml:space="preserve">Liên hiệp hội Khoa học và Kỹ thuât </t>
  </si>
  <si>
    <t>Công an tỉnh</t>
  </si>
  <si>
    <t>Bộ Chỉ huy Quân sự tỉnh</t>
  </si>
  <si>
    <t>Bộ chỉ huy bộ đội biên phòng</t>
  </si>
  <si>
    <t xml:space="preserve">Bảo Hiểm xã hội tỉnh </t>
  </si>
  <si>
    <t>Đoàn ĐBQH tỉnh lai Châu</t>
  </si>
  <si>
    <t>Liên đoàn lao động tỉnh</t>
  </si>
  <si>
    <t xml:space="preserve">Viện kiểm sát </t>
  </si>
  <si>
    <t>Tòa án nhân dân</t>
  </si>
  <si>
    <t xml:space="preserve">Cục Thi hành án Dân sự </t>
  </si>
  <si>
    <t xml:space="preserve">Cục quản lý thị trường </t>
  </si>
  <si>
    <t>Đào tạo thu hút cán bộ (sự nghiệp đào tạo) (Phân bổ chi tiết sau)</t>
  </si>
  <si>
    <t>Sự nghiệp khoa học công nghệ (Phân bổ chi tiết sau)</t>
  </si>
  <si>
    <t>Ban QLTTHC chính trị tỉnh</t>
  </si>
  <si>
    <t>Cty TNHH 1 thành viên QL thuỷ nông</t>
  </si>
  <si>
    <t>Ngân hàng chính sách xã hội</t>
  </si>
  <si>
    <t>Văn phòng Tỉnh ủy</t>
  </si>
  <si>
    <t>DỰ TOÁN CHI NGÂN SÁCH CẤP TỈNH CHO TỪNG CƠ QUAN, TỔ CHỨC NĂM 2021</t>
  </si>
  <si>
    <t>Ban chấp hành Hội nạn nhân chất độc da cam/dioxin</t>
  </si>
  <si>
    <t>Chính sách đặc thù khuyến khích doanh nghiệp đầu tư vào nông nghiệp nông thôn trên địa bàn tỉnh theo Nghị quyết số 12/2019/NQ-HĐND ngày 23/7/2019 của Hội đồng nhân dân tỉnh</t>
  </si>
  <si>
    <t>Chính sách hỗ trợ liên kết sản xuất và tiêu thụ sản phẩm nông nghiệp trên địa bàn tỉnh theo Nghị quyết số 13/2019/NQ-HĐND ngày 23/7/2019 Hội đồng nhân dân tỉnh</t>
  </si>
  <si>
    <t>Kinh phí thực hiện sửa chữa, bảo trì, cải tạo, nâng cấp, mở rộng cơ sở vật chất</t>
  </si>
  <si>
    <t>Kinh phí thực hiện 4 Chương trình trọng điểm ban hành sau NQ ĐH Đảng bộ tỉnh</t>
  </si>
  <si>
    <t xml:space="preserve">(Kèm theo Quyết định số  27/QĐ-UBND ngày  12/01/2021 của UBND tỉnh Lai Châu)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</si>
</sst>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#"/>
    <numFmt numFmtId="165" formatCode="#,###;\-#,###;&quot;&quot;;_(@_)"/>
    <numFmt numFmtId="166" formatCode="_(* #,##0_);_(* \(#,##0\);_(* &quot;-&quot;??_);_(@_)"/>
    <numFmt numFmtId="167" formatCode="#,##0;[Red]#,##0"/>
  </numFmts>
  <fonts count="30" x14ac:knownFonts="1">
    <font>
      <sz val="11"/>
      <color theme="1"/>
      <name val="Calibri"/>
      <family val="2"/>
      <scheme val="minor"/>
    </font>
    <font>
      <sz val="12"/>
      <name val=".VnArial Narrow"/>
      <family val="2"/>
    </font>
    <font>
      <sz val="12"/>
      <name val=".VnArial Narrow"/>
      <family val="2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0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sz val="14"/>
      <name val="Times New Roman"/>
      <family val="1"/>
    </font>
    <font>
      <sz val="16"/>
      <name val="Times New Roman"/>
      <family val="1"/>
    </font>
    <font>
      <sz val="12"/>
      <name val=".VnTime"/>
      <family val="2"/>
    </font>
    <font>
      <sz val="10"/>
      <name val="Arial"/>
      <family val="2"/>
      <charset val="163"/>
    </font>
    <font>
      <i/>
      <sz val="13"/>
      <name val="Times New Roman"/>
      <family val="1"/>
    </font>
    <font>
      <sz val="13"/>
      <name val=".VnTime"/>
      <family val="2"/>
    </font>
    <font>
      <sz val="11"/>
      <name val="Times New Roman"/>
      <family val="1"/>
      <charset val="163"/>
    </font>
    <font>
      <sz val="10"/>
      <name val="Times New Roman"/>
      <family val="1"/>
    </font>
    <font>
      <i/>
      <sz val="11"/>
      <name val="Times New Roman"/>
      <family val="1"/>
    </font>
    <font>
      <b/>
      <u/>
      <sz val="8"/>
      <name val="Times New Roman"/>
      <family val="1"/>
    </font>
    <font>
      <u/>
      <sz val="12"/>
      <name val="Times New Roman"/>
      <family val="1"/>
    </font>
    <font>
      <b/>
      <u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.VnTime"/>
      <family val="2"/>
    </font>
    <font>
      <sz val="12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1" fillId="0" borderId="0"/>
    <xf numFmtId="0" fontId="12" fillId="0" borderId="0"/>
    <xf numFmtId="0" fontId="2" fillId="0" borderId="0"/>
    <xf numFmtId="0" fontId="21" fillId="0" borderId="0"/>
    <xf numFmtId="0" fontId="11" fillId="0" borderId="0"/>
    <xf numFmtId="0" fontId="15" fillId="0" borderId="0"/>
    <xf numFmtId="0" fontId="1" fillId="0" borderId="0"/>
    <xf numFmtId="43" fontId="22" fillId="0" borderId="0" applyFont="0" applyFill="0" applyBorder="0" applyAlignment="0" applyProtection="0"/>
    <xf numFmtId="0" fontId="2" fillId="0" borderId="0"/>
    <xf numFmtId="0" fontId="26" fillId="0" borderId="0"/>
  </cellStyleXfs>
  <cellXfs count="67">
    <xf numFmtId="0" fontId="0" fillId="0" borderId="0" xfId="0"/>
    <xf numFmtId="0" fontId="4" fillId="0" borderId="0" xfId="0" applyFont="1" applyFill="1" applyAlignment="1"/>
    <xf numFmtId="0" fontId="3" fillId="0" borderId="0" xfId="0" applyFont="1" applyFill="1" applyAlignment="1">
      <alignment horizontal="centerContinuous"/>
    </xf>
    <xf numFmtId="0" fontId="3" fillId="0" borderId="0" xfId="0" applyFont="1" applyFill="1" applyAlignment="1">
      <alignment horizontal="right"/>
    </xf>
    <xf numFmtId="0" fontId="3" fillId="0" borderId="0" xfId="0" applyFont="1" applyFill="1"/>
    <xf numFmtId="0" fontId="5" fillId="0" borderId="0" xfId="0" applyNumberFormat="1" applyFont="1" applyFill="1" applyAlignment="1">
      <alignment vertical="center" wrapText="1"/>
    </xf>
    <xf numFmtId="0" fontId="8" fillId="0" borderId="0" xfId="0" applyFont="1" applyFill="1" applyAlignment="1">
      <alignment horizontal="left"/>
    </xf>
    <xf numFmtId="0" fontId="9" fillId="0" borderId="0" xfId="0" applyFont="1" applyFill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7" fillId="0" borderId="0" xfId="0" quotePrefix="1" applyFont="1" applyFill="1" applyAlignment="1">
      <alignment horizontal="centerContinuous"/>
    </xf>
    <xf numFmtId="0" fontId="3" fillId="0" borderId="1" xfId="0" applyFont="1" applyFill="1" applyBorder="1"/>
    <xf numFmtId="0" fontId="3" fillId="0" borderId="2" xfId="0" applyFont="1" applyFill="1" applyBorder="1"/>
    <xf numFmtId="0" fontId="7" fillId="0" borderId="0" xfId="0" applyFont="1" applyFill="1" applyAlignment="1">
      <alignment horizontal="centerContinuous"/>
    </xf>
    <xf numFmtId="0" fontId="10" fillId="0" borderId="0" xfId="0" applyFont="1" applyFill="1" applyAlignment="1">
      <alignment horizontal="centerContinuous"/>
    </xf>
    <xf numFmtId="0" fontId="17" fillId="0" borderId="0" xfId="0" applyFont="1" applyFill="1" applyBorder="1" applyAlignment="1">
      <alignment horizontal="right"/>
    </xf>
    <xf numFmtId="0" fontId="8" fillId="0" borderId="0" xfId="0" applyFont="1" applyFill="1" applyBorder="1" applyAlignment="1">
      <alignment horizontal="center"/>
    </xf>
    <xf numFmtId="0" fontId="13" fillId="0" borderId="0" xfId="0" applyFont="1" applyFill="1" applyBorder="1" applyAlignment="1"/>
    <xf numFmtId="164" fontId="16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/>
    <xf numFmtId="164" fontId="6" fillId="0" borderId="0" xfId="0" applyNumberFormat="1" applyFont="1" applyFill="1" applyAlignment="1">
      <alignment vertical="center" wrapText="1"/>
    </xf>
    <xf numFmtId="164" fontId="18" fillId="0" borderId="4" xfId="0" applyNumberFormat="1" applyFont="1" applyFill="1" applyBorder="1" applyAlignment="1" applyProtection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0" fontId="19" fillId="0" borderId="0" xfId="0" applyFont="1" applyFill="1" applyAlignment="1">
      <alignment vertical="center"/>
    </xf>
    <xf numFmtId="164" fontId="6" fillId="0" borderId="1" xfId="0" applyNumberFormat="1" applyFont="1" applyFill="1" applyBorder="1" applyAlignment="1" applyProtection="1">
      <alignment horizontal="center" vertical="center"/>
    </xf>
    <xf numFmtId="164" fontId="6" fillId="0" borderId="1" xfId="0" applyNumberFormat="1" applyFont="1" applyFill="1" applyBorder="1" applyAlignment="1" applyProtection="1">
      <alignment vertical="center" wrapText="1"/>
    </xf>
    <xf numFmtId="164" fontId="6" fillId="0" borderId="1" xfId="0" applyNumberFormat="1" applyFont="1" applyFill="1" applyBorder="1" applyAlignment="1" applyProtection="1">
      <alignment vertical="center"/>
    </xf>
    <xf numFmtId="0" fontId="20" fillId="0" borderId="0" xfId="0" applyFont="1" applyFill="1"/>
    <xf numFmtId="164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 wrapText="1"/>
    </xf>
    <xf numFmtId="164" fontId="6" fillId="0" borderId="2" xfId="0" applyNumberFormat="1" applyFont="1" applyFill="1" applyBorder="1" applyAlignment="1">
      <alignment horizontal="center" vertical="center"/>
    </xf>
    <xf numFmtId="164" fontId="6" fillId="0" borderId="2" xfId="0" applyNumberFormat="1" applyFont="1" applyFill="1" applyBorder="1" applyAlignment="1" applyProtection="1">
      <alignment vertical="center" wrapText="1"/>
    </xf>
    <xf numFmtId="164" fontId="6" fillId="0" borderId="2" xfId="0" applyNumberFormat="1" applyFont="1" applyFill="1" applyBorder="1" applyAlignment="1" applyProtection="1">
      <alignment vertical="center"/>
    </xf>
    <xf numFmtId="3" fontId="23" fillId="2" borderId="1" xfId="12" applyNumberFormat="1" applyFont="1" applyFill="1" applyBorder="1" applyAlignment="1">
      <alignment horizontal="center" vertical="center" wrapText="1"/>
    </xf>
    <xf numFmtId="166" fontId="24" fillId="2" borderId="1" xfId="11" applyNumberFormat="1" applyFont="1" applyFill="1" applyBorder="1" applyAlignment="1">
      <alignment horizontal="right" vertical="center"/>
    </xf>
    <xf numFmtId="166" fontId="25" fillId="2" borderId="1" xfId="11" applyNumberFormat="1" applyFont="1" applyFill="1" applyBorder="1" applyAlignment="1">
      <alignment horizontal="right" vertical="center"/>
    </xf>
    <xf numFmtId="0" fontId="24" fillId="2" borderId="0" xfId="0" applyFont="1" applyFill="1"/>
    <xf numFmtId="3" fontId="23" fillId="2" borderId="1" xfId="12" applyNumberFormat="1" applyFont="1" applyFill="1" applyBorder="1" applyAlignment="1">
      <alignment horizontal="center" vertical="center" wrapText="1" shrinkToFit="1"/>
    </xf>
    <xf numFmtId="0" fontId="25" fillId="2" borderId="0" xfId="0" applyFont="1" applyFill="1"/>
    <xf numFmtId="0" fontId="24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164" fontId="6" fillId="0" borderId="4" xfId="0" applyNumberFormat="1" applyFont="1" applyFill="1" applyBorder="1" applyAlignment="1">
      <alignment horizontal="right" vertical="center"/>
    </xf>
    <xf numFmtId="4" fontId="27" fillId="0" borderId="1" xfId="12" applyNumberFormat="1" applyFont="1" applyBorder="1" applyAlignment="1">
      <alignment horizontal="left" vertical="center" wrapText="1" shrinkToFit="1"/>
    </xf>
    <xf numFmtId="0" fontId="27" fillId="0" borderId="1" xfId="12" applyFont="1" applyBorder="1" applyAlignment="1">
      <alignment horizontal="left" vertical="center" wrapText="1"/>
    </xf>
    <xf numFmtId="4" fontId="27" fillId="0" borderId="1" xfId="12" applyNumberFormat="1" applyFont="1" applyBorder="1" applyAlignment="1">
      <alignment horizontal="left" vertical="center" wrapText="1"/>
    </xf>
    <xf numFmtId="4" fontId="27" fillId="0" borderId="1" xfId="12" applyNumberFormat="1" applyFont="1" applyBorder="1" applyAlignment="1">
      <alignment vertical="center" wrapText="1"/>
    </xf>
    <xf numFmtId="0" fontId="27" fillId="0" borderId="1" xfId="12" applyFont="1" applyBorder="1" applyAlignment="1">
      <alignment horizontal="justify" vertical="center" wrapText="1" shrinkToFit="1"/>
    </xf>
    <xf numFmtId="4" fontId="27" fillId="0" borderId="1" xfId="12" applyNumberFormat="1" applyFont="1" applyBorder="1" applyAlignment="1">
      <alignment vertical="center"/>
    </xf>
    <xf numFmtId="0" fontId="27" fillId="0" borderId="1" xfId="12" applyFont="1" applyBorder="1" applyAlignment="1">
      <alignment vertical="center" wrapText="1"/>
    </xf>
    <xf numFmtId="167" fontId="27" fillId="0" borderId="1" xfId="13" applyNumberFormat="1" applyFont="1" applyBorder="1" applyAlignment="1">
      <alignment vertical="center" wrapText="1"/>
    </xf>
    <xf numFmtId="3" fontId="27" fillId="0" borderId="1" xfId="0" quotePrefix="1" applyNumberFormat="1" applyFont="1" applyBorder="1" applyAlignment="1">
      <alignment vertical="center" wrapText="1"/>
    </xf>
    <xf numFmtId="3" fontId="27" fillId="0" borderId="1" xfId="0" quotePrefix="1" applyNumberFormat="1" applyFont="1" applyBorder="1" applyAlignment="1">
      <alignment horizontal="justify" vertical="center" wrapText="1"/>
    </xf>
    <xf numFmtId="3" fontId="27" fillId="0" borderId="1" xfId="0" applyNumberFormat="1" applyFont="1" applyBorder="1" applyAlignment="1">
      <alignment horizontal="justify" vertical="center" wrapText="1"/>
    </xf>
    <xf numFmtId="4" fontId="27" fillId="0" borderId="1" xfId="12" applyNumberFormat="1" applyFont="1" applyBorder="1" applyAlignment="1">
      <alignment horizontal="justify" vertical="center" wrapText="1"/>
    </xf>
    <xf numFmtId="0" fontId="27" fillId="0" borderId="1" xfId="0" applyFont="1" applyBorder="1" applyAlignment="1">
      <alignment horizontal="justify" vertical="center" wrapText="1"/>
    </xf>
    <xf numFmtId="3" fontId="27" fillId="0" borderId="1" xfId="0" applyNumberFormat="1" applyFont="1" applyBorder="1" applyAlignment="1">
      <alignment horizontal="right" vertical="center"/>
    </xf>
    <xf numFmtId="166" fontId="6" fillId="0" borderId="4" xfId="11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5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164" fontId="16" fillId="0" borderId="5" xfId="0" applyNumberFormat="1" applyFont="1" applyFill="1" applyBorder="1" applyAlignment="1" applyProtection="1">
      <alignment horizontal="center" vertical="center" wrapText="1"/>
    </xf>
    <xf numFmtId="164" fontId="16" fillId="0" borderId="6" xfId="0" applyNumberFormat="1" applyFont="1" applyFill="1" applyBorder="1" applyAlignment="1" applyProtection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 applyProtection="1">
      <alignment horizontal="center" vertical="center" wrapText="1"/>
    </xf>
  </cellXfs>
  <cellStyles count="14">
    <cellStyle name="Comma" xfId="11" builtinId="3"/>
    <cellStyle name="Comma 2" xfId="1" xr:uid="{00000000-0005-0000-0000-000000000000}"/>
    <cellStyle name="Currency 2" xfId="2" xr:uid="{00000000-0005-0000-0000-000001000000}"/>
    <cellStyle name="HAI" xfId="3" xr:uid="{00000000-0005-0000-0000-000002000000}"/>
    <cellStyle name="Normal" xfId="0" builtinId="0"/>
    <cellStyle name="Normal 2" xfId="4" xr:uid="{00000000-0005-0000-0000-000004000000}"/>
    <cellStyle name="Normal 3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9" xr:uid="{00000000-0005-0000-0000-000009000000}"/>
    <cellStyle name="Normal 8" xfId="10" xr:uid="{00000000-0005-0000-0000-00000A000000}"/>
    <cellStyle name="Normal_Sheet1" xfId="13" xr:uid="{A1E0E758-1614-4AF5-9F61-95C472435432}"/>
    <cellStyle name="T_09c_PhandienNhaso9_bieu tong hop lai kh von 2011 gui phong TH-KTDN" xfId="12" xr:uid="{A75971FA-214F-43BB-BC06-626548F16F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zoomScale="85" zoomScaleNormal="85" workbookViewId="0">
      <selection activeCell="A3" sqref="A3:M3"/>
    </sheetView>
  </sheetViews>
  <sheetFormatPr defaultColWidth="12.85546875" defaultRowHeight="15.75" x14ac:dyDescent="0.25"/>
  <cols>
    <col min="1" max="1" width="6.85546875" style="4" customWidth="1"/>
    <col min="2" max="2" width="38.140625" style="4" customWidth="1"/>
    <col min="3" max="5" width="13.7109375" style="4" customWidth="1"/>
    <col min="6" max="6" width="11.85546875" style="4" customWidth="1"/>
    <col min="7" max="8" width="9" style="4" customWidth="1"/>
    <col min="9" max="10" width="10.85546875" style="4" customWidth="1"/>
    <col min="11" max="11" width="8.140625" style="4" customWidth="1"/>
    <col min="12" max="12" width="8.85546875" style="4" customWidth="1"/>
    <col min="13" max="13" width="10.7109375" style="4" customWidth="1"/>
    <col min="14" max="17" width="11.42578125" style="4" customWidth="1"/>
    <col min="18" max="16384" width="12.85546875" style="4"/>
  </cols>
  <sheetData>
    <row r="1" spans="1:17" ht="21" customHeight="1" x14ac:dyDescent="0.3">
      <c r="A1" s="1" t="s">
        <v>25</v>
      </c>
      <c r="B1" s="1"/>
      <c r="C1" s="8"/>
      <c r="D1" s="3"/>
      <c r="E1" s="13"/>
      <c r="F1" s="2"/>
      <c r="G1" s="2"/>
      <c r="H1" s="2"/>
      <c r="I1" s="2"/>
      <c r="J1" s="13"/>
      <c r="K1" s="2"/>
      <c r="L1" s="2"/>
      <c r="M1" s="9" t="s">
        <v>24</v>
      </c>
      <c r="N1" s="2"/>
      <c r="P1" s="1"/>
    </row>
    <row r="2" spans="1:17" ht="21" customHeight="1" x14ac:dyDescent="0.3">
      <c r="A2" s="58" t="s">
        <v>80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14"/>
      <c r="O2" s="14"/>
      <c r="P2" s="14"/>
      <c r="Q2" s="14"/>
    </row>
    <row r="3" spans="1:17" ht="18" customHeight="1" x14ac:dyDescent="0.25">
      <c r="A3" s="59" t="s">
        <v>86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"/>
      <c r="O3" s="5"/>
      <c r="P3" s="5"/>
      <c r="Q3" s="5"/>
    </row>
    <row r="4" spans="1:17" ht="18.75" x14ac:dyDescent="0.3">
      <c r="A4" s="10"/>
      <c r="B4" s="10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ht="19.5" customHeight="1" x14ac:dyDescent="0.3">
      <c r="A5" s="6"/>
      <c r="B5" s="6"/>
      <c r="C5" s="7"/>
      <c r="D5" s="7"/>
      <c r="E5" s="60"/>
      <c r="F5" s="60"/>
      <c r="G5" s="16"/>
      <c r="H5" s="16"/>
      <c r="I5" s="7"/>
      <c r="J5" s="60"/>
      <c r="K5" s="60"/>
      <c r="L5" s="7"/>
      <c r="M5" s="15" t="s">
        <v>0</v>
      </c>
      <c r="N5" s="7"/>
      <c r="P5" s="17"/>
      <c r="Q5" s="15"/>
    </row>
    <row r="6" spans="1:17" s="19" customFormat="1" ht="19.5" customHeight="1" x14ac:dyDescent="0.2">
      <c r="A6" s="61" t="s">
        <v>1</v>
      </c>
      <c r="B6" s="61" t="s">
        <v>8</v>
      </c>
      <c r="C6" s="61" t="s">
        <v>9</v>
      </c>
      <c r="D6" s="61" t="s">
        <v>10</v>
      </c>
      <c r="E6" s="66" t="s">
        <v>11</v>
      </c>
      <c r="F6" s="66" t="s">
        <v>12</v>
      </c>
      <c r="G6" s="63" t="s">
        <v>13</v>
      </c>
      <c r="H6" s="63" t="s">
        <v>14</v>
      </c>
      <c r="I6" s="64" t="s">
        <v>15</v>
      </c>
      <c r="J6" s="65" t="s">
        <v>16</v>
      </c>
      <c r="K6" s="65"/>
      <c r="L6" s="65"/>
      <c r="M6" s="64" t="s">
        <v>17</v>
      </c>
    </row>
    <row r="7" spans="1:17" s="20" customFormat="1" ht="77.25" customHeight="1" x14ac:dyDescent="0.25">
      <c r="A7" s="62"/>
      <c r="B7" s="62"/>
      <c r="C7" s="62"/>
      <c r="D7" s="62"/>
      <c r="E7" s="66"/>
      <c r="F7" s="66"/>
      <c r="G7" s="63"/>
      <c r="H7" s="63"/>
      <c r="I7" s="64"/>
      <c r="J7" s="18" t="s">
        <v>18</v>
      </c>
      <c r="K7" s="18" t="s">
        <v>19</v>
      </c>
      <c r="L7" s="18" t="s">
        <v>20</v>
      </c>
      <c r="M7" s="64"/>
    </row>
    <row r="8" spans="1:17" s="23" customFormat="1" ht="18.75" customHeight="1" x14ac:dyDescent="0.25">
      <c r="A8" s="21"/>
      <c r="B8" s="22" t="s">
        <v>9</v>
      </c>
      <c r="C8" s="42">
        <f>SUM(D8:J8)+M8+13400</f>
        <v>3706168</v>
      </c>
      <c r="D8" s="42">
        <v>1471261</v>
      </c>
      <c r="E8" s="42">
        <f>E9+E69+E70+E71+E72+E73+E74+23796</f>
        <v>1833669</v>
      </c>
      <c r="F8" s="42">
        <f>F9+F69+F70+F71+F72+F73+F74</f>
        <v>300</v>
      </c>
      <c r="G8" s="42">
        <f>G9+G69+G70+G71+G72+G73+G74</f>
        <v>1000</v>
      </c>
      <c r="H8" s="42">
        <f>H9+H69+H70+H71+H72+H73+H74</f>
        <v>113499</v>
      </c>
      <c r="I8" s="42">
        <f>I9+I69+I70+I71+I72+I73+I74</f>
        <v>273039</v>
      </c>
      <c r="J8" s="57">
        <f t="shared" ref="J8:M8" si="0">J9+J69+J70+J71+J72+J73+J74</f>
        <v>0</v>
      </c>
      <c r="K8" s="57">
        <f t="shared" si="0"/>
        <v>0</v>
      </c>
      <c r="L8" s="57">
        <f t="shared" si="0"/>
        <v>0</v>
      </c>
      <c r="M8" s="57">
        <f t="shared" si="0"/>
        <v>0</v>
      </c>
    </row>
    <row r="9" spans="1:17" s="27" customFormat="1" ht="19.899999999999999" customHeight="1" x14ac:dyDescent="0.2">
      <c r="A9" s="24" t="s">
        <v>2</v>
      </c>
      <c r="B9" s="25" t="s">
        <v>21</v>
      </c>
      <c r="C9" s="26">
        <f t="shared" ref="C9:D9" si="1">SUM(C10:C68)</f>
        <v>1809873</v>
      </c>
      <c r="D9" s="26">
        <f t="shared" si="1"/>
        <v>0</v>
      </c>
      <c r="E9" s="26">
        <f>SUM(E10:E68)</f>
        <v>1809873</v>
      </c>
      <c r="F9" s="26">
        <f>SUM(F10:F68)</f>
        <v>0</v>
      </c>
      <c r="G9" s="26">
        <f t="shared" ref="G9:M9" si="2">SUM(G10:G68)</f>
        <v>0</v>
      </c>
      <c r="H9" s="26">
        <f t="shared" si="2"/>
        <v>0</v>
      </c>
      <c r="I9" s="26">
        <f t="shared" si="2"/>
        <v>0</v>
      </c>
      <c r="J9" s="26">
        <f t="shared" si="2"/>
        <v>0</v>
      </c>
      <c r="K9" s="26">
        <f t="shared" si="2"/>
        <v>0</v>
      </c>
      <c r="L9" s="26">
        <f t="shared" si="2"/>
        <v>0</v>
      </c>
      <c r="M9" s="26">
        <f t="shared" si="2"/>
        <v>0</v>
      </c>
    </row>
    <row r="10" spans="1:17" s="37" customFormat="1" x14ac:dyDescent="0.25">
      <c r="A10" s="34">
        <v>1</v>
      </c>
      <c r="B10" s="43" t="s">
        <v>26</v>
      </c>
      <c r="C10" s="35">
        <f>D10+E10+F10+G10+H10+I10+M10</f>
        <v>13591</v>
      </c>
      <c r="D10" s="35"/>
      <c r="E10" s="56">
        <v>13591</v>
      </c>
      <c r="F10" s="35"/>
      <c r="G10" s="36"/>
      <c r="H10" s="35"/>
      <c r="I10" s="35"/>
      <c r="J10" s="35"/>
      <c r="K10" s="35"/>
      <c r="L10" s="35"/>
      <c r="M10" s="35"/>
    </row>
    <row r="11" spans="1:17" s="37" customFormat="1" x14ac:dyDescent="0.25">
      <c r="A11" s="38">
        <v>2</v>
      </c>
      <c r="B11" s="43" t="s">
        <v>27</v>
      </c>
      <c r="C11" s="35">
        <f t="shared" ref="C11:C68" si="3">D11+E11+F11+G11+H11+I11+M11</f>
        <v>33616</v>
      </c>
      <c r="D11" s="35"/>
      <c r="E11" s="56">
        <f>33713-97</f>
        <v>33616</v>
      </c>
      <c r="F11" s="35"/>
      <c r="G11" s="36"/>
      <c r="H11" s="35"/>
      <c r="I11" s="35"/>
      <c r="J11" s="35"/>
      <c r="K11" s="35"/>
      <c r="L11" s="35"/>
      <c r="M11" s="35"/>
    </row>
    <row r="12" spans="1:17" s="37" customFormat="1" x14ac:dyDescent="0.25">
      <c r="A12" s="34">
        <v>3</v>
      </c>
      <c r="B12" s="43" t="s">
        <v>28</v>
      </c>
      <c r="C12" s="35">
        <f t="shared" si="3"/>
        <v>18216</v>
      </c>
      <c r="D12" s="35"/>
      <c r="E12" s="56">
        <v>18216</v>
      </c>
      <c r="F12" s="35"/>
      <c r="G12" s="36"/>
      <c r="H12" s="35"/>
      <c r="I12" s="35"/>
      <c r="J12" s="35"/>
      <c r="K12" s="35"/>
      <c r="L12" s="35"/>
      <c r="M12" s="35"/>
    </row>
    <row r="13" spans="1:17" s="37" customFormat="1" x14ac:dyDescent="0.25">
      <c r="A13" s="38">
        <v>4</v>
      </c>
      <c r="B13" s="43" t="s">
        <v>29</v>
      </c>
      <c r="C13" s="35">
        <f t="shared" si="3"/>
        <v>7597</v>
      </c>
      <c r="D13" s="35"/>
      <c r="E13" s="56">
        <v>7597</v>
      </c>
      <c r="F13" s="35"/>
      <c r="G13" s="36"/>
      <c r="H13" s="35"/>
      <c r="I13" s="35"/>
      <c r="J13" s="35"/>
      <c r="K13" s="35"/>
      <c r="L13" s="35"/>
      <c r="M13" s="35"/>
    </row>
    <row r="14" spans="1:17" s="37" customFormat="1" x14ac:dyDescent="0.25">
      <c r="A14" s="34">
        <v>5</v>
      </c>
      <c r="B14" s="43" t="s">
        <v>30</v>
      </c>
      <c r="C14" s="35">
        <f t="shared" si="3"/>
        <v>30080</v>
      </c>
      <c r="D14" s="35"/>
      <c r="E14" s="56">
        <f>30261-97-84</f>
        <v>30080</v>
      </c>
      <c r="F14" s="35"/>
      <c r="G14" s="36"/>
      <c r="H14" s="35"/>
      <c r="I14" s="35"/>
      <c r="J14" s="35"/>
      <c r="K14" s="35"/>
      <c r="L14" s="35"/>
      <c r="M14" s="35"/>
    </row>
    <row r="15" spans="1:17" s="37" customFormat="1" x14ac:dyDescent="0.25">
      <c r="A15" s="38">
        <v>6</v>
      </c>
      <c r="B15" s="43" t="s">
        <v>31</v>
      </c>
      <c r="C15" s="35">
        <f t="shared" si="3"/>
        <v>15398</v>
      </c>
      <c r="D15" s="35"/>
      <c r="E15" s="56">
        <v>15398</v>
      </c>
      <c r="F15" s="35"/>
      <c r="G15" s="36"/>
      <c r="H15" s="35"/>
      <c r="I15" s="35"/>
      <c r="J15" s="35"/>
      <c r="K15" s="35"/>
      <c r="L15" s="35"/>
      <c r="M15" s="35"/>
    </row>
    <row r="16" spans="1:17" s="37" customFormat="1" x14ac:dyDescent="0.25">
      <c r="A16" s="34">
        <v>7</v>
      </c>
      <c r="B16" s="43" t="s">
        <v>32</v>
      </c>
      <c r="C16" s="35">
        <f t="shared" si="3"/>
        <v>22497</v>
      </c>
      <c r="D16" s="35"/>
      <c r="E16" s="56">
        <f>22575-78</f>
        <v>22497</v>
      </c>
      <c r="F16" s="35"/>
      <c r="G16" s="36"/>
      <c r="H16" s="35"/>
      <c r="I16" s="35"/>
      <c r="J16" s="35"/>
      <c r="K16" s="35"/>
      <c r="L16" s="35"/>
      <c r="M16" s="35"/>
    </row>
    <row r="17" spans="1:13" s="37" customFormat="1" x14ac:dyDescent="0.25">
      <c r="A17" s="38">
        <v>8</v>
      </c>
      <c r="B17" s="43" t="s">
        <v>33</v>
      </c>
      <c r="C17" s="35">
        <f t="shared" si="3"/>
        <v>97496</v>
      </c>
      <c r="D17" s="35"/>
      <c r="E17" s="56">
        <f>11856+85737-97</f>
        <v>97496</v>
      </c>
      <c r="F17" s="35"/>
      <c r="G17" s="36"/>
      <c r="H17" s="35"/>
      <c r="I17" s="35"/>
      <c r="J17" s="35"/>
      <c r="K17" s="35"/>
      <c r="L17" s="35"/>
      <c r="M17" s="35"/>
    </row>
    <row r="18" spans="1:13" s="37" customFormat="1" x14ac:dyDescent="0.25">
      <c r="A18" s="34">
        <v>9</v>
      </c>
      <c r="B18" s="43" t="s">
        <v>34</v>
      </c>
      <c r="C18" s="35">
        <f t="shared" si="3"/>
        <v>9922</v>
      </c>
      <c r="D18" s="35"/>
      <c r="E18" s="56">
        <v>9922</v>
      </c>
      <c r="F18" s="35"/>
      <c r="G18" s="36"/>
      <c r="H18" s="35"/>
      <c r="I18" s="35"/>
      <c r="J18" s="35"/>
      <c r="K18" s="35"/>
      <c r="L18" s="35"/>
      <c r="M18" s="35"/>
    </row>
    <row r="19" spans="1:13" s="37" customFormat="1" x14ac:dyDescent="0.25">
      <c r="A19" s="38">
        <v>10</v>
      </c>
      <c r="B19" s="43" t="s">
        <v>35</v>
      </c>
      <c r="C19" s="35">
        <f t="shared" si="3"/>
        <v>7264</v>
      </c>
      <c r="D19" s="35"/>
      <c r="E19" s="56">
        <v>7264</v>
      </c>
      <c r="F19" s="35"/>
      <c r="G19" s="36"/>
      <c r="H19" s="35"/>
      <c r="I19" s="35"/>
      <c r="J19" s="35"/>
      <c r="K19" s="35"/>
      <c r="L19" s="35"/>
      <c r="M19" s="35"/>
    </row>
    <row r="20" spans="1:13" s="37" customFormat="1" x14ac:dyDescent="0.25">
      <c r="A20" s="34">
        <v>11</v>
      </c>
      <c r="B20" s="43" t="s">
        <v>36</v>
      </c>
      <c r="C20" s="35">
        <f t="shared" si="3"/>
        <v>64283</v>
      </c>
      <c r="D20" s="35"/>
      <c r="E20" s="56">
        <v>64283</v>
      </c>
      <c r="F20" s="35"/>
      <c r="G20" s="36"/>
      <c r="H20" s="35"/>
      <c r="I20" s="35"/>
      <c r="J20" s="35"/>
      <c r="K20" s="35"/>
      <c r="L20" s="35"/>
      <c r="M20" s="35"/>
    </row>
    <row r="21" spans="1:13" s="37" customFormat="1" x14ac:dyDescent="0.25">
      <c r="A21" s="38">
        <v>12</v>
      </c>
      <c r="B21" s="43" t="s">
        <v>37</v>
      </c>
      <c r="C21" s="35">
        <f t="shared" si="3"/>
        <v>9945</v>
      </c>
      <c r="D21" s="35"/>
      <c r="E21" s="56">
        <v>9945</v>
      </c>
      <c r="F21" s="35"/>
      <c r="G21" s="36"/>
      <c r="H21" s="35"/>
      <c r="I21" s="35"/>
      <c r="J21" s="35"/>
      <c r="K21" s="35"/>
      <c r="L21" s="35"/>
      <c r="M21" s="35"/>
    </row>
    <row r="22" spans="1:13" s="39" customFormat="1" x14ac:dyDescent="0.2">
      <c r="A22" s="34">
        <v>13</v>
      </c>
      <c r="B22" s="43" t="s">
        <v>38</v>
      </c>
      <c r="C22" s="35">
        <f t="shared" si="3"/>
        <v>7218</v>
      </c>
      <c r="D22" s="35"/>
      <c r="E22" s="56">
        <v>7218</v>
      </c>
      <c r="F22" s="36"/>
      <c r="G22" s="36"/>
      <c r="H22" s="36"/>
      <c r="I22" s="36"/>
      <c r="J22" s="36"/>
      <c r="K22" s="36"/>
      <c r="L22" s="36"/>
      <c r="M22" s="36"/>
    </row>
    <row r="23" spans="1:13" s="39" customFormat="1" x14ac:dyDescent="0.2">
      <c r="A23" s="38">
        <v>14</v>
      </c>
      <c r="B23" s="43" t="s">
        <v>39</v>
      </c>
      <c r="C23" s="35">
        <f t="shared" si="3"/>
        <v>236798</v>
      </c>
      <c r="D23" s="35"/>
      <c r="E23" s="56">
        <v>236798</v>
      </c>
      <c r="F23" s="36"/>
      <c r="G23" s="36"/>
      <c r="H23" s="36"/>
      <c r="I23" s="36"/>
      <c r="J23" s="36"/>
      <c r="K23" s="36"/>
      <c r="L23" s="36"/>
      <c r="M23" s="36"/>
    </row>
    <row r="24" spans="1:13" s="37" customFormat="1" x14ac:dyDescent="0.25">
      <c r="A24" s="34">
        <v>15</v>
      </c>
      <c r="B24" s="43" t="s">
        <v>40</v>
      </c>
      <c r="C24" s="35">
        <f t="shared" si="3"/>
        <v>370396</v>
      </c>
      <c r="D24" s="35"/>
      <c r="E24" s="56">
        <v>370396</v>
      </c>
      <c r="F24" s="35"/>
      <c r="G24" s="36"/>
      <c r="H24" s="35"/>
      <c r="I24" s="35"/>
      <c r="J24" s="35"/>
      <c r="K24" s="35"/>
      <c r="L24" s="35"/>
      <c r="M24" s="35"/>
    </row>
    <row r="25" spans="1:13" s="37" customFormat="1" x14ac:dyDescent="0.25">
      <c r="A25" s="38">
        <v>16</v>
      </c>
      <c r="B25" s="44" t="s">
        <v>41</v>
      </c>
      <c r="C25" s="35">
        <f t="shared" si="3"/>
        <v>54014</v>
      </c>
      <c r="D25" s="35"/>
      <c r="E25" s="56">
        <v>54014</v>
      </c>
      <c r="F25" s="35"/>
      <c r="G25" s="36"/>
      <c r="H25" s="35"/>
      <c r="I25" s="35"/>
      <c r="J25" s="35"/>
      <c r="K25" s="35"/>
      <c r="L25" s="35"/>
      <c r="M25" s="35"/>
    </row>
    <row r="26" spans="1:13" s="37" customFormat="1" x14ac:dyDescent="0.25">
      <c r="A26" s="34">
        <v>17</v>
      </c>
      <c r="B26" s="43" t="s">
        <v>42</v>
      </c>
      <c r="C26" s="35">
        <f t="shared" si="3"/>
        <v>17610</v>
      </c>
      <c r="D26" s="35"/>
      <c r="E26" s="56">
        <v>17610</v>
      </c>
      <c r="F26" s="35"/>
      <c r="G26" s="36"/>
      <c r="H26" s="35"/>
      <c r="I26" s="35"/>
      <c r="J26" s="35"/>
      <c r="K26" s="35"/>
      <c r="L26" s="35"/>
      <c r="M26" s="35"/>
    </row>
    <row r="27" spans="1:13" s="37" customFormat="1" x14ac:dyDescent="0.25">
      <c r="A27" s="38">
        <v>18</v>
      </c>
      <c r="B27" s="43" t="s">
        <v>43</v>
      </c>
      <c r="C27" s="35">
        <f t="shared" si="3"/>
        <v>10894</v>
      </c>
      <c r="D27" s="35"/>
      <c r="E27" s="56">
        <v>10894</v>
      </c>
      <c r="F27" s="35"/>
      <c r="G27" s="36"/>
      <c r="H27" s="35"/>
      <c r="I27" s="35"/>
      <c r="J27" s="35"/>
      <c r="K27" s="35"/>
      <c r="L27" s="35"/>
      <c r="M27" s="35"/>
    </row>
    <row r="28" spans="1:13" s="37" customFormat="1" x14ac:dyDescent="0.25">
      <c r="A28" s="34">
        <v>19</v>
      </c>
      <c r="B28" s="43" t="s">
        <v>44</v>
      </c>
      <c r="C28" s="35">
        <f t="shared" si="3"/>
        <v>6572</v>
      </c>
      <c r="D28" s="35"/>
      <c r="E28" s="56">
        <v>6572</v>
      </c>
      <c r="F28" s="35"/>
      <c r="G28" s="36"/>
      <c r="H28" s="35"/>
      <c r="I28" s="35"/>
      <c r="J28" s="35"/>
      <c r="K28" s="35"/>
      <c r="L28" s="35"/>
      <c r="M28" s="35"/>
    </row>
    <row r="29" spans="1:13" s="37" customFormat="1" x14ac:dyDescent="0.25">
      <c r="A29" s="38">
        <v>20</v>
      </c>
      <c r="B29" s="44" t="s">
        <v>45</v>
      </c>
      <c r="C29" s="35">
        <f t="shared" si="3"/>
        <v>1003</v>
      </c>
      <c r="D29" s="35"/>
      <c r="E29" s="56">
        <v>1003</v>
      </c>
      <c r="F29" s="35"/>
      <c r="G29" s="36"/>
      <c r="H29" s="35"/>
      <c r="I29" s="35"/>
      <c r="J29" s="35"/>
      <c r="K29" s="35"/>
      <c r="L29" s="35"/>
      <c r="M29" s="35"/>
    </row>
    <row r="30" spans="1:13" s="37" customFormat="1" x14ac:dyDescent="0.25">
      <c r="A30" s="34">
        <v>21</v>
      </c>
      <c r="B30" s="43" t="s">
        <v>46</v>
      </c>
      <c r="C30" s="35">
        <f t="shared" si="3"/>
        <v>4512</v>
      </c>
      <c r="D30" s="35"/>
      <c r="E30" s="56">
        <v>4512</v>
      </c>
      <c r="F30" s="35"/>
      <c r="G30" s="36"/>
      <c r="H30" s="35"/>
      <c r="I30" s="35"/>
      <c r="J30" s="35"/>
      <c r="K30" s="35"/>
      <c r="L30" s="35"/>
      <c r="M30" s="35"/>
    </row>
    <row r="31" spans="1:13" s="37" customFormat="1" x14ac:dyDescent="0.25">
      <c r="A31" s="38">
        <v>22</v>
      </c>
      <c r="B31" s="44" t="s">
        <v>47</v>
      </c>
      <c r="C31" s="35">
        <f t="shared" si="3"/>
        <v>7550</v>
      </c>
      <c r="D31" s="35"/>
      <c r="E31" s="56">
        <v>7550</v>
      </c>
      <c r="F31" s="35"/>
      <c r="G31" s="36"/>
      <c r="H31" s="35"/>
      <c r="I31" s="35"/>
      <c r="J31" s="35"/>
      <c r="K31" s="35"/>
      <c r="L31" s="35"/>
      <c r="M31" s="35"/>
    </row>
    <row r="32" spans="1:13" s="37" customFormat="1" x14ac:dyDescent="0.25">
      <c r="A32" s="34">
        <v>23</v>
      </c>
      <c r="B32" s="45" t="s">
        <v>48</v>
      </c>
      <c r="C32" s="35">
        <f t="shared" si="3"/>
        <v>6222</v>
      </c>
      <c r="D32" s="35"/>
      <c r="E32" s="56">
        <v>6222</v>
      </c>
      <c r="F32" s="35"/>
      <c r="G32" s="36"/>
      <c r="H32" s="35"/>
      <c r="I32" s="35"/>
      <c r="J32" s="35"/>
      <c r="K32" s="35"/>
      <c r="L32" s="35"/>
      <c r="M32" s="35"/>
    </row>
    <row r="33" spans="1:13" s="37" customFormat="1" x14ac:dyDescent="0.25">
      <c r="A33" s="38">
        <v>24</v>
      </c>
      <c r="B33" s="45" t="s">
        <v>49</v>
      </c>
      <c r="C33" s="35">
        <f t="shared" si="3"/>
        <v>2496</v>
      </c>
      <c r="D33" s="35"/>
      <c r="E33" s="56">
        <v>2496</v>
      </c>
      <c r="F33" s="35"/>
      <c r="G33" s="36"/>
      <c r="H33" s="35"/>
      <c r="I33" s="35"/>
      <c r="J33" s="35"/>
      <c r="K33" s="35"/>
      <c r="L33" s="35"/>
      <c r="M33" s="35"/>
    </row>
    <row r="34" spans="1:13" s="37" customFormat="1" x14ac:dyDescent="0.25">
      <c r="A34" s="34">
        <v>25</v>
      </c>
      <c r="B34" s="45" t="s">
        <v>50</v>
      </c>
      <c r="C34" s="35">
        <f t="shared" si="3"/>
        <v>5823</v>
      </c>
      <c r="D34" s="35"/>
      <c r="E34" s="56">
        <v>5823</v>
      </c>
      <c r="F34" s="35"/>
      <c r="G34" s="36"/>
      <c r="H34" s="35"/>
      <c r="I34" s="35"/>
      <c r="J34" s="35"/>
      <c r="K34" s="35"/>
      <c r="L34" s="35"/>
      <c r="M34" s="35"/>
    </row>
    <row r="35" spans="1:13" s="37" customFormat="1" x14ac:dyDescent="0.25">
      <c r="A35" s="38">
        <v>26</v>
      </c>
      <c r="B35" s="46" t="s">
        <v>51</v>
      </c>
      <c r="C35" s="35">
        <f t="shared" si="3"/>
        <v>9190</v>
      </c>
      <c r="D35" s="35"/>
      <c r="E35" s="56">
        <v>9190</v>
      </c>
      <c r="F35" s="35"/>
      <c r="G35" s="36"/>
      <c r="H35" s="35"/>
      <c r="I35" s="35"/>
      <c r="J35" s="35"/>
      <c r="K35" s="35"/>
      <c r="L35" s="35"/>
      <c r="M35" s="35"/>
    </row>
    <row r="36" spans="1:13" s="37" customFormat="1" x14ac:dyDescent="0.25">
      <c r="A36" s="34">
        <v>27</v>
      </c>
      <c r="B36" s="46" t="s">
        <v>52</v>
      </c>
      <c r="C36" s="35">
        <f t="shared" si="3"/>
        <v>9416</v>
      </c>
      <c r="D36" s="35"/>
      <c r="E36" s="56">
        <v>9416</v>
      </c>
      <c r="F36" s="35"/>
      <c r="G36" s="36"/>
      <c r="H36" s="35"/>
      <c r="I36" s="35"/>
      <c r="J36" s="35"/>
      <c r="K36" s="35"/>
      <c r="L36" s="35"/>
      <c r="M36" s="35"/>
    </row>
    <row r="37" spans="1:13" s="37" customFormat="1" x14ac:dyDescent="0.25">
      <c r="A37" s="38">
        <v>28</v>
      </c>
      <c r="B37" s="43" t="s">
        <v>53</v>
      </c>
      <c r="C37" s="35">
        <f t="shared" si="3"/>
        <v>22755</v>
      </c>
      <c r="D37" s="35"/>
      <c r="E37" s="56">
        <v>22755</v>
      </c>
      <c r="F37" s="35"/>
      <c r="G37" s="36"/>
      <c r="H37" s="35"/>
      <c r="I37" s="35"/>
      <c r="J37" s="35"/>
      <c r="K37" s="35"/>
      <c r="L37" s="35"/>
      <c r="M37" s="35"/>
    </row>
    <row r="38" spans="1:13" s="37" customFormat="1" x14ac:dyDescent="0.25">
      <c r="A38" s="34">
        <v>29</v>
      </c>
      <c r="B38" s="47" t="s">
        <v>76</v>
      </c>
      <c r="C38" s="35">
        <f t="shared" si="3"/>
        <v>21231</v>
      </c>
      <c r="D38" s="35"/>
      <c r="E38" s="56">
        <v>21231</v>
      </c>
      <c r="F38" s="35"/>
      <c r="G38" s="36"/>
      <c r="H38" s="35"/>
      <c r="I38" s="35"/>
      <c r="J38" s="35"/>
      <c r="K38" s="35"/>
      <c r="L38" s="35"/>
      <c r="M38" s="35"/>
    </row>
    <row r="39" spans="1:13" s="37" customFormat="1" x14ac:dyDescent="0.25">
      <c r="A39" s="38">
        <v>30</v>
      </c>
      <c r="B39" s="43" t="s">
        <v>54</v>
      </c>
      <c r="C39" s="35">
        <f t="shared" si="3"/>
        <v>4890</v>
      </c>
      <c r="D39" s="35"/>
      <c r="E39" s="56">
        <v>4890</v>
      </c>
      <c r="F39" s="35"/>
      <c r="G39" s="36"/>
      <c r="H39" s="35"/>
      <c r="I39" s="35"/>
      <c r="J39" s="35"/>
      <c r="K39" s="35"/>
      <c r="L39" s="35"/>
      <c r="M39" s="35"/>
    </row>
    <row r="40" spans="1:13" s="37" customFormat="1" x14ac:dyDescent="0.25">
      <c r="A40" s="34">
        <v>31</v>
      </c>
      <c r="B40" s="43" t="s">
        <v>55</v>
      </c>
      <c r="C40" s="35">
        <f t="shared" si="3"/>
        <v>28953</v>
      </c>
      <c r="D40" s="35"/>
      <c r="E40" s="56">
        <v>28953</v>
      </c>
      <c r="F40" s="35"/>
      <c r="G40" s="36"/>
      <c r="H40" s="35"/>
      <c r="I40" s="35"/>
      <c r="J40" s="35"/>
      <c r="K40" s="35"/>
      <c r="L40" s="35"/>
      <c r="M40" s="35"/>
    </row>
    <row r="41" spans="1:13" s="37" customFormat="1" x14ac:dyDescent="0.25">
      <c r="A41" s="38">
        <v>32</v>
      </c>
      <c r="B41" s="48" t="s">
        <v>56</v>
      </c>
      <c r="C41" s="35">
        <f t="shared" si="3"/>
        <v>979</v>
      </c>
      <c r="D41" s="35"/>
      <c r="E41" s="56">
        <v>979</v>
      </c>
      <c r="F41" s="35"/>
      <c r="G41" s="36"/>
      <c r="H41" s="35"/>
      <c r="I41" s="35"/>
      <c r="J41" s="35"/>
      <c r="K41" s="35"/>
      <c r="L41" s="35"/>
      <c r="M41" s="35"/>
    </row>
    <row r="42" spans="1:13" s="37" customFormat="1" x14ac:dyDescent="0.25">
      <c r="A42" s="34">
        <v>33</v>
      </c>
      <c r="B42" s="48" t="s">
        <v>57</v>
      </c>
      <c r="C42" s="35">
        <f t="shared" si="3"/>
        <v>314</v>
      </c>
      <c r="D42" s="35"/>
      <c r="E42" s="56">
        <v>314</v>
      </c>
      <c r="F42" s="35"/>
      <c r="G42" s="36"/>
      <c r="H42" s="35"/>
      <c r="I42" s="35"/>
      <c r="J42" s="35"/>
      <c r="K42" s="35"/>
      <c r="L42" s="35"/>
      <c r="M42" s="35"/>
    </row>
    <row r="43" spans="1:13" s="37" customFormat="1" x14ac:dyDescent="0.25">
      <c r="A43" s="38">
        <v>34</v>
      </c>
      <c r="B43" s="45" t="s">
        <v>58</v>
      </c>
      <c r="C43" s="35">
        <f t="shared" si="3"/>
        <v>1360</v>
      </c>
      <c r="D43" s="35"/>
      <c r="E43" s="56">
        <v>1360</v>
      </c>
      <c r="F43" s="35"/>
      <c r="G43" s="36"/>
      <c r="H43" s="35"/>
      <c r="I43" s="35"/>
      <c r="J43" s="35"/>
      <c r="K43" s="35"/>
      <c r="L43" s="35"/>
      <c r="M43" s="35"/>
    </row>
    <row r="44" spans="1:13" s="37" customFormat="1" x14ac:dyDescent="0.25">
      <c r="A44" s="34">
        <v>35</v>
      </c>
      <c r="B44" s="45" t="s">
        <v>59</v>
      </c>
      <c r="C44" s="35">
        <f t="shared" si="3"/>
        <v>3363</v>
      </c>
      <c r="D44" s="35"/>
      <c r="E44" s="56">
        <v>3363</v>
      </c>
      <c r="F44" s="35"/>
      <c r="G44" s="36"/>
      <c r="H44" s="35"/>
      <c r="I44" s="35"/>
      <c r="J44" s="35"/>
      <c r="K44" s="35"/>
      <c r="L44" s="35"/>
      <c r="M44" s="35"/>
    </row>
    <row r="45" spans="1:13" s="37" customFormat="1" x14ac:dyDescent="0.25">
      <c r="A45" s="38">
        <v>36</v>
      </c>
      <c r="B45" s="46" t="s">
        <v>60</v>
      </c>
      <c r="C45" s="35">
        <f t="shared" si="3"/>
        <v>1806</v>
      </c>
      <c r="D45" s="35"/>
      <c r="E45" s="56">
        <v>1806</v>
      </c>
      <c r="F45" s="35"/>
      <c r="G45" s="36"/>
      <c r="H45" s="35"/>
      <c r="I45" s="35"/>
      <c r="J45" s="35"/>
      <c r="K45" s="35"/>
      <c r="L45" s="35"/>
      <c r="M45" s="35"/>
    </row>
    <row r="46" spans="1:13" s="37" customFormat="1" x14ac:dyDescent="0.25">
      <c r="A46" s="34">
        <v>37</v>
      </c>
      <c r="B46" s="46" t="s">
        <v>61</v>
      </c>
      <c r="C46" s="35">
        <f t="shared" si="3"/>
        <v>258</v>
      </c>
      <c r="D46" s="35"/>
      <c r="E46" s="56">
        <v>258</v>
      </c>
      <c r="F46" s="35"/>
      <c r="G46" s="36"/>
      <c r="H46" s="35"/>
      <c r="I46" s="35"/>
      <c r="J46" s="35"/>
      <c r="K46" s="35"/>
      <c r="L46" s="35"/>
      <c r="M46" s="35"/>
    </row>
    <row r="47" spans="1:13" s="37" customFormat="1" x14ac:dyDescent="0.25">
      <c r="A47" s="38">
        <v>38</v>
      </c>
      <c r="B47" s="43" t="s">
        <v>62</v>
      </c>
      <c r="C47" s="35">
        <f t="shared" si="3"/>
        <v>5868</v>
      </c>
      <c r="D47" s="35"/>
      <c r="E47" s="56">
        <v>5868</v>
      </c>
      <c r="F47" s="35"/>
      <c r="G47" s="36"/>
      <c r="H47" s="35"/>
      <c r="I47" s="35"/>
      <c r="J47" s="35"/>
      <c r="K47" s="35"/>
      <c r="L47" s="35"/>
      <c r="M47" s="35"/>
    </row>
    <row r="48" spans="1:13" s="37" customFormat="1" x14ac:dyDescent="0.25">
      <c r="A48" s="34">
        <v>39</v>
      </c>
      <c r="B48" s="43" t="s">
        <v>63</v>
      </c>
      <c r="C48" s="35">
        <f t="shared" si="3"/>
        <v>994</v>
      </c>
      <c r="D48" s="35"/>
      <c r="E48" s="56">
        <v>994</v>
      </c>
      <c r="F48" s="35"/>
      <c r="G48" s="36"/>
      <c r="H48" s="35"/>
      <c r="I48" s="35"/>
      <c r="J48" s="35"/>
      <c r="K48" s="35"/>
      <c r="L48" s="35"/>
      <c r="M48" s="35"/>
    </row>
    <row r="49" spans="1:13" s="37" customFormat="1" x14ac:dyDescent="0.25">
      <c r="A49" s="38">
        <v>40</v>
      </c>
      <c r="B49" s="44" t="s">
        <v>64</v>
      </c>
      <c r="C49" s="35">
        <f t="shared" si="3"/>
        <v>21402</v>
      </c>
      <c r="D49" s="35"/>
      <c r="E49" s="56">
        <v>21402</v>
      </c>
      <c r="F49" s="35"/>
      <c r="G49" s="36"/>
      <c r="H49" s="35"/>
      <c r="I49" s="35"/>
      <c r="J49" s="35"/>
      <c r="K49" s="35"/>
      <c r="L49" s="35"/>
      <c r="M49" s="35"/>
    </row>
    <row r="50" spans="1:13" s="37" customFormat="1" x14ac:dyDescent="0.25">
      <c r="A50" s="34">
        <v>41</v>
      </c>
      <c r="B50" s="44" t="s">
        <v>65</v>
      </c>
      <c r="C50" s="35">
        <f t="shared" si="3"/>
        <v>61566</v>
      </c>
      <c r="D50" s="35"/>
      <c r="E50" s="56">
        <v>61566</v>
      </c>
      <c r="F50" s="35"/>
      <c r="G50" s="36"/>
      <c r="H50" s="35"/>
      <c r="I50" s="35"/>
      <c r="J50" s="35"/>
      <c r="K50" s="35"/>
      <c r="L50" s="35"/>
      <c r="M50" s="35"/>
    </row>
    <row r="51" spans="1:13" s="37" customFormat="1" x14ac:dyDescent="0.25">
      <c r="A51" s="38">
        <v>42</v>
      </c>
      <c r="B51" s="44" t="s">
        <v>66</v>
      </c>
      <c r="C51" s="35">
        <f t="shared" si="3"/>
        <v>7288</v>
      </c>
      <c r="D51" s="35"/>
      <c r="E51" s="56">
        <v>7288</v>
      </c>
      <c r="F51" s="35"/>
      <c r="G51" s="36"/>
      <c r="H51" s="35"/>
      <c r="I51" s="35"/>
      <c r="J51" s="35"/>
      <c r="K51" s="35"/>
      <c r="L51" s="35"/>
      <c r="M51" s="35"/>
    </row>
    <row r="52" spans="1:13" s="37" customFormat="1" x14ac:dyDescent="0.25">
      <c r="A52" s="34">
        <v>43</v>
      </c>
      <c r="B52" s="49" t="s">
        <v>67</v>
      </c>
      <c r="C52" s="35">
        <f t="shared" si="3"/>
        <v>277965</v>
      </c>
      <c r="D52" s="35"/>
      <c r="E52" s="56">
        <v>277965</v>
      </c>
      <c r="F52" s="35"/>
      <c r="G52" s="36"/>
      <c r="H52" s="35"/>
      <c r="I52" s="35"/>
      <c r="J52" s="35"/>
      <c r="K52" s="35"/>
      <c r="L52" s="35"/>
      <c r="M52" s="35"/>
    </row>
    <row r="53" spans="1:13" s="37" customFormat="1" x14ac:dyDescent="0.25">
      <c r="A53" s="38">
        <v>44</v>
      </c>
      <c r="B53" s="50" t="s">
        <v>68</v>
      </c>
      <c r="C53" s="35">
        <f t="shared" si="3"/>
        <v>1000</v>
      </c>
      <c r="D53" s="35"/>
      <c r="E53" s="56">
        <v>1000</v>
      </c>
      <c r="F53" s="35"/>
      <c r="G53" s="36"/>
      <c r="H53" s="35"/>
      <c r="I53" s="35"/>
      <c r="J53" s="35"/>
      <c r="K53" s="35"/>
      <c r="L53" s="35"/>
      <c r="M53" s="35"/>
    </row>
    <row r="54" spans="1:13" s="37" customFormat="1" x14ac:dyDescent="0.25">
      <c r="A54" s="34">
        <v>45</v>
      </c>
      <c r="B54" s="43" t="s">
        <v>69</v>
      </c>
      <c r="C54" s="35">
        <f t="shared" si="3"/>
        <v>356</v>
      </c>
      <c r="D54" s="35"/>
      <c r="E54" s="56">
        <v>356</v>
      </c>
      <c r="F54" s="35"/>
      <c r="G54" s="36"/>
      <c r="H54" s="35"/>
      <c r="I54" s="35"/>
      <c r="J54" s="35"/>
      <c r="K54" s="35"/>
      <c r="L54" s="35"/>
      <c r="M54" s="35"/>
    </row>
    <row r="55" spans="1:13" s="37" customFormat="1" x14ac:dyDescent="0.25">
      <c r="A55" s="34">
        <v>46</v>
      </c>
      <c r="B55" s="43" t="s">
        <v>70</v>
      </c>
      <c r="C55" s="35">
        <f t="shared" si="3"/>
        <v>200</v>
      </c>
      <c r="D55" s="35"/>
      <c r="E55" s="56">
        <v>200</v>
      </c>
      <c r="F55" s="35"/>
      <c r="G55" s="36"/>
      <c r="H55" s="35"/>
      <c r="I55" s="35"/>
      <c r="J55" s="35"/>
      <c r="K55" s="35"/>
      <c r="L55" s="35"/>
      <c r="M55" s="35"/>
    </row>
    <row r="56" spans="1:13" s="37" customFormat="1" x14ac:dyDescent="0.25">
      <c r="A56" s="34">
        <v>47</v>
      </c>
      <c r="B56" s="43" t="s">
        <v>71</v>
      </c>
      <c r="C56" s="35">
        <f t="shared" si="3"/>
        <v>200</v>
      </c>
      <c r="D56" s="35"/>
      <c r="E56" s="56">
        <v>200</v>
      </c>
      <c r="F56" s="35"/>
      <c r="G56" s="36"/>
      <c r="H56" s="35"/>
      <c r="I56" s="35"/>
      <c r="J56" s="35"/>
      <c r="K56" s="35"/>
      <c r="L56" s="35"/>
      <c r="M56" s="35"/>
    </row>
    <row r="57" spans="1:13" s="40" customFormat="1" x14ac:dyDescent="0.25">
      <c r="A57" s="34">
        <v>48</v>
      </c>
      <c r="B57" s="43" t="s">
        <v>72</v>
      </c>
      <c r="C57" s="35">
        <f t="shared" si="3"/>
        <v>200</v>
      </c>
      <c r="D57" s="35"/>
      <c r="E57" s="56">
        <v>200</v>
      </c>
      <c r="F57" s="35"/>
      <c r="G57" s="35"/>
      <c r="H57" s="35"/>
      <c r="I57" s="35"/>
      <c r="J57" s="35"/>
      <c r="K57" s="35"/>
      <c r="L57" s="35"/>
      <c r="M57" s="35"/>
    </row>
    <row r="58" spans="1:13" s="40" customFormat="1" x14ac:dyDescent="0.25">
      <c r="A58" s="34">
        <v>49</v>
      </c>
      <c r="B58" s="43" t="s">
        <v>73</v>
      </c>
      <c r="C58" s="35">
        <f t="shared" si="3"/>
        <v>200</v>
      </c>
      <c r="D58" s="35"/>
      <c r="E58" s="56">
        <v>200</v>
      </c>
      <c r="F58" s="35"/>
      <c r="G58" s="35"/>
      <c r="H58" s="35"/>
      <c r="I58" s="35"/>
      <c r="J58" s="35"/>
      <c r="K58" s="35"/>
      <c r="L58" s="35"/>
      <c r="M58" s="35"/>
    </row>
    <row r="59" spans="1:13" s="40" customFormat="1" ht="38.25" customHeight="1" x14ac:dyDescent="0.25">
      <c r="A59" s="34">
        <v>50</v>
      </c>
      <c r="B59" s="51" t="s">
        <v>81</v>
      </c>
      <c r="C59" s="35">
        <f t="shared" si="3"/>
        <v>100</v>
      </c>
      <c r="D59" s="35"/>
      <c r="E59" s="56">
        <v>100</v>
      </c>
      <c r="F59" s="35"/>
      <c r="G59" s="36"/>
      <c r="H59" s="35"/>
      <c r="I59" s="35"/>
      <c r="J59" s="35"/>
      <c r="K59" s="35"/>
      <c r="L59" s="35"/>
      <c r="M59" s="35"/>
    </row>
    <row r="60" spans="1:13" s="40" customFormat="1" ht="38.25" customHeight="1" x14ac:dyDescent="0.25">
      <c r="A60" s="34">
        <v>51</v>
      </c>
      <c r="B60" s="45" t="s">
        <v>74</v>
      </c>
      <c r="C60" s="35">
        <f t="shared" si="3"/>
        <v>7000</v>
      </c>
      <c r="D60" s="35"/>
      <c r="E60" s="56">
        <v>7000</v>
      </c>
      <c r="F60" s="35"/>
      <c r="G60" s="35"/>
      <c r="H60" s="35"/>
      <c r="I60" s="35"/>
      <c r="J60" s="35"/>
      <c r="K60" s="35"/>
      <c r="L60" s="35"/>
      <c r="M60" s="35"/>
    </row>
    <row r="61" spans="1:13" s="41" customFormat="1" ht="40.5" customHeight="1" x14ac:dyDescent="0.25">
      <c r="A61" s="34">
        <v>52</v>
      </c>
      <c r="B61" s="45" t="s">
        <v>75</v>
      </c>
      <c r="C61" s="35">
        <f t="shared" si="3"/>
        <v>8919</v>
      </c>
      <c r="D61" s="35"/>
      <c r="E61" s="56">
        <v>8919</v>
      </c>
      <c r="F61" s="35"/>
      <c r="G61" s="35"/>
      <c r="H61" s="35"/>
      <c r="I61" s="35"/>
      <c r="J61" s="35"/>
      <c r="K61" s="35"/>
      <c r="L61" s="35"/>
      <c r="M61" s="35"/>
    </row>
    <row r="62" spans="1:13" s="41" customFormat="1" ht="86.25" customHeight="1" x14ac:dyDescent="0.25">
      <c r="A62" s="34">
        <v>53</v>
      </c>
      <c r="B62" s="52" t="s">
        <v>82</v>
      </c>
      <c r="C62" s="35">
        <f t="shared" si="3"/>
        <v>20000</v>
      </c>
      <c r="D62" s="35"/>
      <c r="E62" s="56">
        <v>20000</v>
      </c>
      <c r="F62" s="35"/>
      <c r="G62" s="35"/>
      <c r="H62" s="35"/>
      <c r="I62" s="35"/>
      <c r="J62" s="35"/>
      <c r="K62" s="35"/>
      <c r="L62" s="35"/>
      <c r="M62" s="35"/>
    </row>
    <row r="63" spans="1:13" s="41" customFormat="1" ht="82.5" customHeight="1" x14ac:dyDescent="0.25">
      <c r="A63" s="34">
        <v>54</v>
      </c>
      <c r="B63" s="53" t="s">
        <v>83</v>
      </c>
      <c r="C63" s="35">
        <f t="shared" si="3"/>
        <v>10000</v>
      </c>
      <c r="D63" s="35"/>
      <c r="E63" s="56">
        <v>10000</v>
      </c>
      <c r="F63" s="35"/>
      <c r="G63" s="35"/>
      <c r="H63" s="35"/>
      <c r="I63" s="35"/>
      <c r="J63" s="35"/>
      <c r="K63" s="35"/>
      <c r="L63" s="35"/>
      <c r="M63" s="35"/>
    </row>
    <row r="64" spans="1:13" s="41" customFormat="1" ht="54.75" customHeight="1" x14ac:dyDescent="0.25">
      <c r="A64" s="34">
        <v>55</v>
      </c>
      <c r="B64" s="52" t="s">
        <v>85</v>
      </c>
      <c r="C64" s="35">
        <f t="shared" si="3"/>
        <v>40000</v>
      </c>
      <c r="D64" s="35"/>
      <c r="E64" s="56">
        <v>40000</v>
      </c>
      <c r="F64" s="35"/>
      <c r="G64" s="35"/>
      <c r="H64" s="35"/>
      <c r="I64" s="35"/>
      <c r="J64" s="35"/>
      <c r="K64" s="35"/>
      <c r="L64" s="35"/>
      <c r="M64" s="35"/>
    </row>
    <row r="65" spans="1:17" s="41" customFormat="1" ht="54.75" customHeight="1" x14ac:dyDescent="0.25">
      <c r="A65" s="34">
        <v>56</v>
      </c>
      <c r="B65" s="54" t="s">
        <v>84</v>
      </c>
      <c r="C65" s="35">
        <f t="shared" si="3"/>
        <v>75527</v>
      </c>
      <c r="D65" s="35">
        <v>0</v>
      </c>
      <c r="E65" s="56">
        <v>75527</v>
      </c>
      <c r="F65" s="35">
        <v>0</v>
      </c>
      <c r="G65" s="35"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v>0</v>
      </c>
    </row>
    <row r="66" spans="1:17" s="41" customFormat="1" ht="20.100000000000001" customHeight="1" x14ac:dyDescent="0.25">
      <c r="A66" s="34">
        <v>57</v>
      </c>
      <c r="B66" s="55" t="s">
        <v>77</v>
      </c>
      <c r="C66" s="35">
        <f t="shared" si="3"/>
        <v>11730</v>
      </c>
      <c r="D66" s="35"/>
      <c r="E66" s="56">
        <v>11730</v>
      </c>
      <c r="F66" s="35"/>
      <c r="G66" s="35"/>
      <c r="H66" s="35"/>
      <c r="I66" s="35"/>
      <c r="J66" s="35"/>
      <c r="K66" s="35"/>
      <c r="L66" s="35"/>
      <c r="M66" s="35"/>
    </row>
    <row r="67" spans="1:17" s="41" customFormat="1" ht="20.100000000000001" customHeight="1" x14ac:dyDescent="0.25">
      <c r="A67" s="34">
        <v>58</v>
      </c>
      <c r="B67" s="55" t="s">
        <v>78</v>
      </c>
      <c r="C67" s="35">
        <f t="shared" si="3"/>
        <v>15000</v>
      </c>
      <c r="D67" s="35"/>
      <c r="E67" s="56">
        <v>15000</v>
      </c>
      <c r="F67" s="35"/>
      <c r="G67" s="35"/>
      <c r="H67" s="35"/>
      <c r="I67" s="35"/>
      <c r="J67" s="35"/>
      <c r="K67" s="35"/>
      <c r="L67" s="35"/>
      <c r="M67" s="35"/>
    </row>
    <row r="68" spans="1:17" s="41" customFormat="1" ht="20.100000000000001" customHeight="1" x14ac:dyDescent="0.25">
      <c r="A68" s="34">
        <v>59</v>
      </c>
      <c r="B68" s="55" t="s">
        <v>79</v>
      </c>
      <c r="C68" s="35">
        <f t="shared" si="3"/>
        <v>78830</v>
      </c>
      <c r="D68" s="35"/>
      <c r="E68" s="56">
        <v>78830</v>
      </c>
      <c r="F68" s="35"/>
      <c r="G68" s="35"/>
      <c r="H68" s="35"/>
      <c r="I68" s="35"/>
      <c r="J68" s="35"/>
      <c r="K68" s="35"/>
      <c r="L68" s="35"/>
      <c r="M68" s="35"/>
    </row>
    <row r="69" spans="1:17" s="30" customFormat="1" ht="31.15" customHeight="1" x14ac:dyDescent="0.25">
      <c r="A69" s="28" t="s">
        <v>3</v>
      </c>
      <c r="B69" s="25" t="s">
        <v>12</v>
      </c>
      <c r="C69" s="26">
        <f t="shared" ref="C69:C72" si="4">SUM(D69:J69)+M69</f>
        <v>300</v>
      </c>
      <c r="D69" s="26"/>
      <c r="E69" s="26"/>
      <c r="F69" s="26">
        <v>300</v>
      </c>
      <c r="G69" s="26"/>
      <c r="H69" s="26"/>
      <c r="I69" s="26"/>
      <c r="J69" s="26"/>
      <c r="K69" s="26"/>
      <c r="L69" s="26"/>
      <c r="M69" s="29"/>
    </row>
    <row r="70" spans="1:17" ht="18.75" customHeight="1" x14ac:dyDescent="0.25">
      <c r="A70" s="28" t="s">
        <v>4</v>
      </c>
      <c r="B70" s="25" t="s">
        <v>13</v>
      </c>
      <c r="C70" s="26">
        <f t="shared" si="4"/>
        <v>1000</v>
      </c>
      <c r="D70" s="26"/>
      <c r="E70" s="26"/>
      <c r="F70" s="26"/>
      <c r="G70" s="26">
        <v>1000</v>
      </c>
      <c r="H70" s="26"/>
      <c r="I70" s="26"/>
      <c r="J70" s="26"/>
      <c r="K70" s="26"/>
      <c r="L70" s="26"/>
      <c r="M70" s="11"/>
    </row>
    <row r="71" spans="1:17" ht="18.75" customHeight="1" x14ac:dyDescent="0.25">
      <c r="A71" s="28" t="s">
        <v>5</v>
      </c>
      <c r="B71" s="25" t="s">
        <v>14</v>
      </c>
      <c r="C71" s="26">
        <f t="shared" si="4"/>
        <v>113499</v>
      </c>
      <c r="D71" s="26"/>
      <c r="E71" s="26"/>
      <c r="F71" s="26"/>
      <c r="G71" s="26"/>
      <c r="H71" s="26">
        <v>113499</v>
      </c>
      <c r="I71" s="26"/>
      <c r="J71" s="26"/>
      <c r="K71" s="26"/>
      <c r="L71" s="26"/>
      <c r="M71" s="11"/>
    </row>
    <row r="72" spans="1:17" s="30" customFormat="1" ht="31.15" customHeight="1" x14ac:dyDescent="0.25">
      <c r="A72" s="28" t="s">
        <v>6</v>
      </c>
      <c r="B72" s="25" t="s">
        <v>15</v>
      </c>
      <c r="C72" s="26">
        <f t="shared" si="4"/>
        <v>273039</v>
      </c>
      <c r="D72" s="26"/>
      <c r="E72" s="26"/>
      <c r="F72" s="26"/>
      <c r="G72" s="26"/>
      <c r="H72" s="26"/>
      <c r="I72" s="26">
        <v>273039</v>
      </c>
      <c r="J72" s="26"/>
      <c r="K72" s="26"/>
      <c r="L72" s="26"/>
      <c r="M72" s="29"/>
    </row>
    <row r="73" spans="1:17" ht="31.9" customHeight="1" x14ac:dyDescent="0.25">
      <c r="A73" s="28" t="s">
        <v>7</v>
      </c>
      <c r="B73" s="25" t="s">
        <v>22</v>
      </c>
      <c r="C73" s="26">
        <f>SUM(D73:J73)+M73</f>
        <v>0</v>
      </c>
      <c r="D73" s="26"/>
      <c r="E73" s="26"/>
      <c r="F73" s="26"/>
      <c r="G73" s="26"/>
      <c r="H73" s="26"/>
      <c r="I73" s="26"/>
      <c r="J73" s="26"/>
      <c r="K73" s="26"/>
      <c r="L73" s="26"/>
      <c r="M73" s="11"/>
    </row>
    <row r="74" spans="1:17" ht="34.9" customHeight="1" x14ac:dyDescent="0.25">
      <c r="A74" s="31" t="s">
        <v>23</v>
      </c>
      <c r="B74" s="32" t="s">
        <v>17</v>
      </c>
      <c r="C74" s="33">
        <f>SUM(D74:J74)+M74</f>
        <v>0</v>
      </c>
      <c r="D74" s="33"/>
      <c r="E74" s="33"/>
      <c r="F74" s="33"/>
      <c r="G74" s="33"/>
      <c r="H74" s="33"/>
      <c r="I74" s="33"/>
      <c r="J74" s="33"/>
      <c r="K74" s="33"/>
      <c r="L74" s="33"/>
      <c r="M74" s="12"/>
    </row>
    <row r="75" spans="1:17" ht="22.5" customHeight="1" x14ac:dyDescent="0.3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</row>
    <row r="76" spans="1:17" ht="18.75" x14ac:dyDescent="0.3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</row>
    <row r="77" spans="1:17" ht="18.75" x14ac:dyDescent="0.3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</row>
    <row r="78" spans="1:17" ht="18.75" x14ac:dyDescent="0.3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</row>
    <row r="79" spans="1:17" ht="18.75" x14ac:dyDescent="0.3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</row>
  </sheetData>
  <mergeCells count="15">
    <mergeCell ref="A2:M2"/>
    <mergeCell ref="A3:M3"/>
    <mergeCell ref="E5:F5"/>
    <mergeCell ref="J5:K5"/>
    <mergeCell ref="A6:A7"/>
    <mergeCell ref="G6:G7"/>
    <mergeCell ref="H6:H7"/>
    <mergeCell ref="I6:I7"/>
    <mergeCell ref="J6:L6"/>
    <mergeCell ref="M6:M7"/>
    <mergeCell ref="B6:B7"/>
    <mergeCell ref="C6:C7"/>
    <mergeCell ref="D6:D7"/>
    <mergeCell ref="E6:E7"/>
    <mergeCell ref="F6:F7"/>
  </mergeCells>
  <printOptions horizontalCentered="1"/>
  <pageMargins left="0.2" right="0.2" top="0.75" bottom="0.25" header="0.3" footer="0.3"/>
  <pageSetup paperSize="9" scale="8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1E32E4-4522-43FE-8527-B5E19387E6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29EEC78-13FB-45F0-868F-4DAAB79C35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bieu 51</vt:lpstr>
      <vt:lpstr>'bieu 51'!Print_Area</vt:lpstr>
      <vt:lpstr>'bieu 51'!Print_Titles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Quang Lương Xuân</dc:creator>
  <cp:lastModifiedBy>Mr. Than Bien Cuong</cp:lastModifiedBy>
  <cp:lastPrinted>2020-12-15T08:58:12Z</cp:lastPrinted>
  <dcterms:created xsi:type="dcterms:W3CDTF">2018-08-22T07:49:45Z</dcterms:created>
  <dcterms:modified xsi:type="dcterms:W3CDTF">2021-01-15T09:18:18Z</dcterms:modified>
</cp:coreProperties>
</file>