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GUYEN HONG\VON TIN DUNG CAC NAM\Bao cao vay - tra no\Bao cao dinh ky hang nam\Bao cao nam 2020\Bao cao dinh ky\"/>
    </mc:Choice>
  </mc:AlternateContent>
  <xr:revisionPtr revIDLastSave="0" documentId="13_ncr:1_{70B93756-3841-4898-AE39-94B0AB962A7B}" xr6:coauthVersionLast="44" xr6:coauthVersionMax="44" xr10:uidLastSave="{00000000-0000-0000-0000-000000000000}"/>
  <bookViews>
    <workbookView xWindow="-120" yWindow="-120" windowWidth="21840" windowHeight="13140" activeTab="1" xr2:uid="{00000000-000D-0000-FFFF-FFFF00000000}"/>
  </bookViews>
  <sheets>
    <sheet name="Nam 2019" sheetId="1" r:id="rId1"/>
    <sheet name="Nam 2019 sua" sheetId="4" r:id="rId2"/>
    <sheet name="Sheet2" sheetId="2" r:id="rId3"/>
    <sheet name="Sheet3" sheetId="3" r:id="rId4"/>
  </sheets>
  <definedNames>
    <definedName name="chuong_pl_3_name" localSheetId="0">'Nam 2019'!$A$1</definedName>
    <definedName name="chuong_pl_3_name" localSheetId="1">'Nam 2019 sua'!$A$1</definedName>
    <definedName name="_xlnm.Print_Area" localSheetId="0">'Nam 2019'!$A$1:$H$16</definedName>
    <definedName name="_xlnm.Print_Area" localSheetId="1">'Nam 2019 sua'!$A$1:$H$16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3" i="4" l="1"/>
  <c r="G7" i="4" s="1"/>
  <c r="H7" i="4" l="1"/>
  <c r="H14" i="4" l="1"/>
  <c r="G14" i="4"/>
  <c r="H13" i="4"/>
  <c r="H15" i="4"/>
  <c r="H11" i="4"/>
  <c r="C15" i="4" l="1"/>
  <c r="F15" i="4"/>
  <c r="G15" i="4" s="1"/>
  <c r="F13" i="4"/>
  <c r="E13" i="4"/>
  <c r="D13" i="4"/>
  <c r="C13" i="4"/>
  <c r="H10" i="4"/>
  <c r="G11" i="4"/>
  <c r="G10" i="4"/>
  <c r="F10" i="4"/>
  <c r="F7" i="4" s="1"/>
  <c r="E10" i="4"/>
  <c r="D10" i="4"/>
  <c r="C10" i="4"/>
  <c r="E7" i="4"/>
  <c r="D7" i="4"/>
  <c r="C7" i="4" l="1"/>
  <c r="G14" i="1"/>
  <c r="F15" i="1"/>
  <c r="F13" i="1" s="1"/>
  <c r="H15" i="1" l="1"/>
  <c r="H14" i="1"/>
  <c r="G13" i="1"/>
  <c r="H13" i="1"/>
  <c r="G15" i="1"/>
  <c r="H11" i="1"/>
  <c r="E13" i="1" l="1"/>
  <c r="D13" i="1"/>
  <c r="C13" i="1"/>
  <c r="G11" i="1" l="1"/>
  <c r="F10" i="1"/>
  <c r="F7" i="1" s="1"/>
  <c r="E10" i="1"/>
  <c r="E7" i="1" s="1"/>
  <c r="D10" i="1"/>
  <c r="D7" i="1" s="1"/>
  <c r="C10" i="1"/>
  <c r="C7" i="1" s="1"/>
  <c r="H10" i="1" l="1"/>
  <c r="H7" i="1" s="1"/>
  <c r="G10" i="1"/>
  <c r="G7" i="1" s="1"/>
</calcChain>
</file>

<file path=xl/sharedStrings.xml><?xml version="1.0" encoding="utf-8"?>
<sst xmlns="http://schemas.openxmlformats.org/spreadsheetml/2006/main" count="60" uniqueCount="30">
  <si>
    <t>Đơn vị: Triệu đồng</t>
  </si>
  <si>
    <t>TT</t>
  </si>
  <si>
    <t>Nội dung</t>
  </si>
  <si>
    <t>Gốc</t>
  </si>
  <si>
    <t>Lãi/phí</t>
  </si>
  <si>
    <t>Tổng</t>
  </si>
  <si>
    <t>a</t>
  </si>
  <si>
    <t>b</t>
  </si>
  <si>
    <t>6=1+2-3</t>
  </si>
  <si>
    <t>Tổng số</t>
  </si>
  <si>
    <t>I</t>
  </si>
  <si>
    <t>Vay phát hành trái phiếu chính quyền địa phương</t>
  </si>
  <si>
    <t>II</t>
  </si>
  <si>
    <t>Tạm ứng ngân quỹ nhà nước</t>
  </si>
  <si>
    <t>III</t>
  </si>
  <si>
    <t>Vay các tổ chức tài chính, tín dụng</t>
  </si>
  <si>
    <t>IV</t>
  </si>
  <si>
    <t>V</t>
  </si>
  <si>
    <t>Dự án Năng lượng nông thôn - Re II</t>
  </si>
  <si>
    <t>Vay trong kỳ</t>
  </si>
  <si>
    <t>Trả nợ trong kỳ</t>
  </si>
  <si>
    <t>Dư nợ đầu kỳ (ngày 01 tháng 01)</t>
  </si>
  <si>
    <t>Vay Ngân hàng Phát triển Việt Nam</t>
  </si>
  <si>
    <t xml:space="preserve">Vay lại vốn vay nước ngoài </t>
  </si>
  <si>
    <t>Chương trình Mở rộng quy mô vệ sinh nước sạch nông thôn dựa trên kết quả</t>
  </si>
  <si>
    <t>Vay các tổ chức khác</t>
  </si>
  <si>
    <t>(Kèm theo Báo cáo số:              /BC-UBND ngày          tháng  01 năm 2020 của UBND tỉnh Lai Châu)</t>
  </si>
  <si>
    <t>BÁO CÁO TÌNH HÌNH VAY VÀ TRẢ NỢ CỦA CHÍNH QUYỀN ĐỊA PHƯƠNG NĂM 2019</t>
  </si>
  <si>
    <t>Dư nợ cuối kỳ (ngày 31 tháng 12)</t>
  </si>
  <si>
    <t>(Kèm theo Báo cáo số:              /BC-UBND ngày          tháng  02 năm 2020 của UBND tỉnh Lai Châu)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</si>
</sst>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1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workbookViewId="0">
      <selection activeCell="N7" sqref="N7"/>
    </sheetView>
  </sheetViews>
  <sheetFormatPr defaultRowHeight="20.100000000000001" customHeight="1" x14ac:dyDescent="0.25"/>
  <cols>
    <col min="1" max="1" width="6" style="7" customWidth="1"/>
    <col min="2" max="2" width="56.42578125" style="7" customWidth="1"/>
    <col min="3" max="3" width="12.140625" style="7" customWidth="1"/>
    <col min="4" max="7" width="10.7109375" style="7" customWidth="1"/>
    <col min="8" max="8" width="12.42578125" style="7" customWidth="1"/>
    <col min="9" max="16384" width="9.140625" style="7"/>
  </cols>
  <sheetData>
    <row r="1" spans="1:8" s="19" customFormat="1" ht="20.100000000000001" customHeight="1" x14ac:dyDescent="0.25">
      <c r="A1" s="25" t="s">
        <v>27</v>
      </c>
      <c r="B1" s="25"/>
      <c r="C1" s="25"/>
      <c r="D1" s="25"/>
      <c r="E1" s="25"/>
      <c r="F1" s="25"/>
      <c r="G1" s="25"/>
      <c r="H1" s="25"/>
    </row>
    <row r="2" spans="1:8" ht="20.100000000000001" customHeight="1" x14ac:dyDescent="0.25">
      <c r="A2" s="26" t="s">
        <v>26</v>
      </c>
      <c r="B2" s="26"/>
      <c r="C2" s="26"/>
      <c r="D2" s="26"/>
      <c r="E2" s="26"/>
      <c r="F2" s="26"/>
      <c r="G2" s="26"/>
      <c r="H2" s="26"/>
    </row>
    <row r="3" spans="1:8" ht="20.100000000000001" customHeight="1" x14ac:dyDescent="0.25">
      <c r="A3" s="9"/>
      <c r="B3" s="9"/>
      <c r="C3" s="9"/>
      <c r="D3" s="9"/>
      <c r="E3" s="9"/>
      <c r="F3" s="9"/>
      <c r="G3" s="9"/>
      <c r="H3" s="10" t="s">
        <v>0</v>
      </c>
    </row>
    <row r="4" spans="1:8" ht="20.100000000000001" customHeight="1" x14ac:dyDescent="0.25">
      <c r="A4" s="27" t="s">
        <v>1</v>
      </c>
      <c r="B4" s="27" t="s">
        <v>2</v>
      </c>
      <c r="C4" s="27" t="s">
        <v>21</v>
      </c>
      <c r="D4" s="27" t="s">
        <v>19</v>
      </c>
      <c r="E4" s="27" t="s">
        <v>20</v>
      </c>
      <c r="F4" s="27"/>
      <c r="G4" s="27"/>
      <c r="H4" s="27" t="s">
        <v>28</v>
      </c>
    </row>
    <row r="5" spans="1:8" ht="48" customHeight="1" x14ac:dyDescent="0.25">
      <c r="A5" s="27"/>
      <c r="B5" s="27"/>
      <c r="C5" s="27"/>
      <c r="D5" s="27"/>
      <c r="E5" s="8" t="s">
        <v>3</v>
      </c>
      <c r="F5" s="8" t="s">
        <v>4</v>
      </c>
      <c r="G5" s="8" t="s">
        <v>5</v>
      </c>
      <c r="H5" s="27"/>
    </row>
    <row r="6" spans="1:8" s="12" customFormat="1" ht="20.100000000000001" customHeight="1" x14ac:dyDescent="0.25">
      <c r="A6" s="11" t="s">
        <v>6</v>
      </c>
      <c r="B6" s="11" t="s">
        <v>7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 t="s">
        <v>8</v>
      </c>
    </row>
    <row r="7" spans="1:8" s="18" customFormat="1" ht="20.100000000000001" customHeight="1" x14ac:dyDescent="0.25">
      <c r="A7" s="16"/>
      <c r="B7" s="16" t="s">
        <v>9</v>
      </c>
      <c r="C7" s="17">
        <f>C8+C9+C10+C13+C16</f>
        <v>183601</v>
      </c>
      <c r="D7" s="17">
        <f t="shared" ref="D7:F7" si="0">D8+D9+D10+D13+D16</f>
        <v>2506</v>
      </c>
      <c r="E7" s="17">
        <f t="shared" si="0"/>
        <v>97678.399999999994</v>
      </c>
      <c r="F7" s="17">
        <f t="shared" si="0"/>
        <v>216.9</v>
      </c>
      <c r="G7" s="23">
        <f>G8+G9+G10+G13+G16</f>
        <v>97895.3</v>
      </c>
      <c r="H7" s="23">
        <f>H8+H9+H10+H13+H16</f>
        <v>88428.6</v>
      </c>
    </row>
    <row r="8" spans="1:8" ht="20.100000000000001" customHeight="1" x14ac:dyDescent="0.25">
      <c r="A8" s="1" t="s">
        <v>10</v>
      </c>
      <c r="B8" s="3" t="s">
        <v>11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</row>
    <row r="9" spans="1:8" ht="20.100000000000001" customHeight="1" x14ac:dyDescent="0.25">
      <c r="A9" s="1" t="s">
        <v>12</v>
      </c>
      <c r="B9" s="3" t="s">
        <v>13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</row>
    <row r="10" spans="1:8" ht="20.100000000000001" customHeight="1" x14ac:dyDescent="0.25">
      <c r="A10" s="1" t="s">
        <v>14</v>
      </c>
      <c r="B10" s="3" t="s">
        <v>15</v>
      </c>
      <c r="C10" s="14">
        <f>C11</f>
        <v>164000</v>
      </c>
      <c r="D10" s="14">
        <f t="shared" ref="D10:H10" si="1">D11</f>
        <v>0</v>
      </c>
      <c r="E10" s="14">
        <f t="shared" si="1"/>
        <v>96000</v>
      </c>
      <c r="F10" s="14">
        <f t="shared" si="1"/>
        <v>0</v>
      </c>
      <c r="G10" s="14">
        <f t="shared" si="1"/>
        <v>96000</v>
      </c>
      <c r="H10" s="14">
        <f t="shared" si="1"/>
        <v>68000</v>
      </c>
    </row>
    <row r="11" spans="1:8" ht="20.100000000000001" customHeight="1" x14ac:dyDescent="0.25">
      <c r="A11" s="2">
        <v>1</v>
      </c>
      <c r="B11" s="4" t="s">
        <v>22</v>
      </c>
      <c r="C11" s="13">
        <v>164000</v>
      </c>
      <c r="D11" s="13">
        <v>0</v>
      </c>
      <c r="E11" s="13">
        <v>96000</v>
      </c>
      <c r="F11" s="13">
        <v>0</v>
      </c>
      <c r="G11" s="13">
        <f>E11+F11</f>
        <v>96000</v>
      </c>
      <c r="H11" s="13">
        <f>C11-E11</f>
        <v>68000</v>
      </c>
    </row>
    <row r="12" spans="1:8" ht="20.100000000000001" customHeight="1" x14ac:dyDescent="0.25">
      <c r="A12" s="2">
        <v>2</v>
      </c>
      <c r="B12" s="4" t="s">
        <v>15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 ht="20.100000000000001" customHeight="1" x14ac:dyDescent="0.25">
      <c r="A13" s="1" t="s">
        <v>16</v>
      </c>
      <c r="B13" s="3" t="s">
        <v>23</v>
      </c>
      <c r="C13" s="14">
        <f>SUM(C14:C15)</f>
        <v>19601</v>
      </c>
      <c r="D13" s="14">
        <f t="shared" ref="D13:E13" si="2">SUM(D14:D15)</f>
        <v>2506</v>
      </c>
      <c r="E13" s="22">
        <f t="shared" si="2"/>
        <v>1678.4</v>
      </c>
      <c r="F13" s="22">
        <f>SUM(F14:F15)</f>
        <v>216.9</v>
      </c>
      <c r="G13" s="22">
        <f>SUM(G14:G15)</f>
        <v>1895.3000000000002</v>
      </c>
      <c r="H13" s="22">
        <f>SUM(H14:H15)</f>
        <v>20428.599999999999</v>
      </c>
    </row>
    <row r="14" spans="1:8" ht="20.100000000000001" customHeight="1" x14ac:dyDescent="0.25">
      <c r="A14" s="2">
        <v>1</v>
      </c>
      <c r="B14" s="4" t="s">
        <v>18</v>
      </c>
      <c r="C14" s="13">
        <v>17601</v>
      </c>
      <c r="D14" s="13">
        <v>0</v>
      </c>
      <c r="E14" s="21">
        <v>1678.4</v>
      </c>
      <c r="F14" s="21">
        <v>178.5</v>
      </c>
      <c r="G14" s="21">
        <f>E14+F14</f>
        <v>1856.9</v>
      </c>
      <c r="H14" s="21">
        <f>C14-E14</f>
        <v>15922.6</v>
      </c>
    </row>
    <row r="15" spans="1:8" ht="36.75" customHeight="1" x14ac:dyDescent="0.25">
      <c r="A15" s="2">
        <v>2</v>
      </c>
      <c r="B15" s="4" t="s">
        <v>24</v>
      </c>
      <c r="C15" s="13">
        <v>2000</v>
      </c>
      <c r="D15" s="13">
        <v>2506</v>
      </c>
      <c r="E15" s="13">
        <v>0</v>
      </c>
      <c r="F15" s="21">
        <f>18+20.4</f>
        <v>38.4</v>
      </c>
      <c r="G15" s="21">
        <f>E15+F15</f>
        <v>38.4</v>
      </c>
      <c r="H15" s="13">
        <f>C15+D15-E15</f>
        <v>4506</v>
      </c>
    </row>
    <row r="16" spans="1:8" ht="20.100000000000001" customHeight="1" x14ac:dyDescent="0.25">
      <c r="A16" s="5" t="s">
        <v>17</v>
      </c>
      <c r="B16" s="6" t="s">
        <v>25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</sheetData>
  <mergeCells count="8">
    <mergeCell ref="A1:H1"/>
    <mergeCell ref="A2:H2"/>
    <mergeCell ref="A4:A5"/>
    <mergeCell ref="B4:B5"/>
    <mergeCell ref="C4:C5"/>
    <mergeCell ref="D4:D5"/>
    <mergeCell ref="E4:G4"/>
    <mergeCell ref="H4:H5"/>
  </mergeCells>
  <printOptions horizontalCentered="1"/>
  <pageMargins left="0.5" right="0.25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AAD93-8DCA-40DE-9914-17D3CD449449}">
  <dimension ref="A1:H16"/>
  <sheetViews>
    <sheetView tabSelected="1" workbookViewId="0">
      <selection activeCell="M13" sqref="M13"/>
    </sheetView>
  </sheetViews>
  <sheetFormatPr defaultRowHeight="20.100000000000001" customHeight="1" x14ac:dyDescent="0.25"/>
  <cols>
    <col min="1" max="1" width="6" style="7" customWidth="1"/>
    <col min="2" max="2" width="56.42578125" style="7" customWidth="1"/>
    <col min="3" max="3" width="12.140625" style="7" customWidth="1"/>
    <col min="4" max="7" width="10.7109375" style="7" customWidth="1"/>
    <col min="8" max="8" width="12.42578125" style="7" customWidth="1"/>
    <col min="9" max="16384" width="9.140625" style="7"/>
  </cols>
  <sheetData>
    <row r="1" spans="1:8" s="19" customFormat="1" ht="20.100000000000001" customHeight="1" x14ac:dyDescent="0.25">
      <c r="A1" s="25" t="s">
        <v>27</v>
      </c>
      <c r="B1" s="25"/>
      <c r="C1" s="25"/>
      <c r="D1" s="25"/>
      <c r="E1" s="25"/>
      <c r="F1" s="25"/>
      <c r="G1" s="25"/>
      <c r="H1" s="25"/>
    </row>
    <row r="2" spans="1:8" ht="20.100000000000001" customHeight="1" x14ac:dyDescent="0.25">
      <c r="A2" s="26" t="s">
        <v>29</v>
      </c>
      <c r="B2" s="26"/>
      <c r="C2" s="26"/>
      <c r="D2" s="26"/>
      <c r="E2" s="26"/>
      <c r="F2" s="26"/>
      <c r="G2" s="26"/>
      <c r="H2" s="26"/>
    </row>
    <row r="3" spans="1:8" ht="20.100000000000001" customHeight="1" x14ac:dyDescent="0.25">
      <c r="A3" s="9"/>
      <c r="B3" s="9"/>
      <c r="C3" s="9"/>
      <c r="D3" s="9"/>
      <c r="E3" s="9"/>
      <c r="F3" s="9"/>
      <c r="G3" s="9"/>
      <c r="H3" s="10" t="s">
        <v>0</v>
      </c>
    </row>
    <row r="4" spans="1:8" ht="20.100000000000001" customHeight="1" x14ac:dyDescent="0.25">
      <c r="A4" s="27" t="s">
        <v>1</v>
      </c>
      <c r="B4" s="27" t="s">
        <v>2</v>
      </c>
      <c r="C4" s="27" t="s">
        <v>21</v>
      </c>
      <c r="D4" s="27" t="s">
        <v>19</v>
      </c>
      <c r="E4" s="27" t="s">
        <v>20</v>
      </c>
      <c r="F4" s="27"/>
      <c r="G4" s="27"/>
      <c r="H4" s="27" t="s">
        <v>28</v>
      </c>
    </row>
    <row r="5" spans="1:8" ht="48" customHeight="1" x14ac:dyDescent="0.25">
      <c r="A5" s="27"/>
      <c r="B5" s="27"/>
      <c r="C5" s="27"/>
      <c r="D5" s="27"/>
      <c r="E5" s="20" t="s">
        <v>3</v>
      </c>
      <c r="F5" s="20" t="s">
        <v>4</v>
      </c>
      <c r="G5" s="20" t="s">
        <v>5</v>
      </c>
      <c r="H5" s="27"/>
    </row>
    <row r="6" spans="1:8" s="12" customFormat="1" ht="20.100000000000001" customHeight="1" x14ac:dyDescent="0.25">
      <c r="A6" s="11" t="s">
        <v>6</v>
      </c>
      <c r="B6" s="11" t="s">
        <v>7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 t="s">
        <v>8</v>
      </c>
    </row>
    <row r="7" spans="1:8" s="18" customFormat="1" ht="20.100000000000001" customHeight="1" x14ac:dyDescent="0.25">
      <c r="A7" s="16"/>
      <c r="B7" s="16" t="s">
        <v>9</v>
      </c>
      <c r="C7" s="17">
        <f>C8+C9+C10+C13+C16</f>
        <v>183583.80868799999</v>
      </c>
      <c r="D7" s="17">
        <f t="shared" ref="D7:F7" si="0">D8+D9+D10+D13+D16</f>
        <v>2506</v>
      </c>
      <c r="E7" s="17">
        <f t="shared" si="0"/>
        <v>97678.399999999994</v>
      </c>
      <c r="F7" s="17">
        <f t="shared" si="0"/>
        <v>216.9</v>
      </c>
      <c r="G7" s="23">
        <f>G8+G9+G10+G13+G16</f>
        <v>97895.3</v>
      </c>
      <c r="H7" s="23">
        <f>H8+H9+H10+H13+H16</f>
        <v>88411.408687999996</v>
      </c>
    </row>
    <row r="8" spans="1:8" ht="20.100000000000001" customHeight="1" x14ac:dyDescent="0.25">
      <c r="A8" s="1" t="s">
        <v>10</v>
      </c>
      <c r="B8" s="3" t="s">
        <v>11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</row>
    <row r="9" spans="1:8" ht="20.100000000000001" customHeight="1" x14ac:dyDescent="0.25">
      <c r="A9" s="1" t="s">
        <v>12</v>
      </c>
      <c r="B9" s="3" t="s">
        <v>13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</row>
    <row r="10" spans="1:8" ht="20.100000000000001" customHeight="1" x14ac:dyDescent="0.25">
      <c r="A10" s="1" t="s">
        <v>14</v>
      </c>
      <c r="B10" s="3" t="s">
        <v>15</v>
      </c>
      <c r="C10" s="14">
        <f>C11</f>
        <v>164000</v>
      </c>
      <c r="D10" s="14">
        <f t="shared" ref="D10:H10" si="1">D11</f>
        <v>0</v>
      </c>
      <c r="E10" s="14">
        <f t="shared" si="1"/>
        <v>96000</v>
      </c>
      <c r="F10" s="14">
        <f t="shared" si="1"/>
        <v>0</v>
      </c>
      <c r="G10" s="14">
        <f t="shared" si="1"/>
        <v>96000</v>
      </c>
      <c r="H10" s="14">
        <f t="shared" si="1"/>
        <v>68000</v>
      </c>
    </row>
    <row r="11" spans="1:8" ht="20.100000000000001" customHeight="1" x14ac:dyDescent="0.25">
      <c r="A11" s="2">
        <v>1</v>
      </c>
      <c r="B11" s="4" t="s">
        <v>22</v>
      </c>
      <c r="C11" s="13">
        <v>164000</v>
      </c>
      <c r="D11" s="13">
        <v>0</v>
      </c>
      <c r="E11" s="13">
        <v>96000</v>
      </c>
      <c r="F11" s="13">
        <v>0</v>
      </c>
      <c r="G11" s="13">
        <f>E11+F11</f>
        <v>96000</v>
      </c>
      <c r="H11" s="13">
        <f>C11-E11</f>
        <v>68000</v>
      </c>
    </row>
    <row r="12" spans="1:8" ht="20.100000000000001" customHeight="1" x14ac:dyDescent="0.25">
      <c r="A12" s="2">
        <v>2</v>
      </c>
      <c r="B12" s="4" t="s">
        <v>15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 ht="20.100000000000001" customHeight="1" x14ac:dyDescent="0.25">
      <c r="A13" s="1" t="s">
        <v>16</v>
      </c>
      <c r="B13" s="3" t="s">
        <v>23</v>
      </c>
      <c r="C13" s="14">
        <f>SUM(C14:C15)</f>
        <v>19583.808688000001</v>
      </c>
      <c r="D13" s="14">
        <f t="shared" ref="D13:E13" si="2">SUM(D14:D15)</f>
        <v>2506</v>
      </c>
      <c r="E13" s="22">
        <f t="shared" si="2"/>
        <v>1678.4</v>
      </c>
      <c r="F13" s="22">
        <f>SUM(F14:F15)</f>
        <v>216.9</v>
      </c>
      <c r="G13" s="22">
        <f>SUM(G14:G15)</f>
        <v>1895.3000000000002</v>
      </c>
      <c r="H13" s="22">
        <f>SUM(H14:H15)</f>
        <v>20411.408688</v>
      </c>
    </row>
    <row r="14" spans="1:8" ht="20.100000000000001" customHeight="1" x14ac:dyDescent="0.25">
      <c r="A14" s="2">
        <v>1</v>
      </c>
      <c r="B14" s="4" t="s">
        <v>18</v>
      </c>
      <c r="C14" s="13">
        <v>17601</v>
      </c>
      <c r="D14" s="13">
        <v>0</v>
      </c>
      <c r="E14" s="21">
        <v>1678.4</v>
      </c>
      <c r="F14" s="21">
        <v>178.5</v>
      </c>
      <c r="G14" s="21">
        <f>E14+F14</f>
        <v>1856.9</v>
      </c>
      <c r="H14" s="21">
        <f>C14-E14</f>
        <v>15922.6</v>
      </c>
    </row>
    <row r="15" spans="1:8" ht="36.75" customHeight="1" x14ac:dyDescent="0.25">
      <c r="A15" s="2">
        <v>2</v>
      </c>
      <c r="B15" s="4" t="s">
        <v>24</v>
      </c>
      <c r="C15" s="24">
        <f>1982808688/1000000</f>
        <v>1982.8086880000001</v>
      </c>
      <c r="D15" s="13">
        <v>2506</v>
      </c>
      <c r="E15" s="13">
        <v>0</v>
      </c>
      <c r="F15" s="21">
        <f>18+20.4</f>
        <v>38.4</v>
      </c>
      <c r="G15" s="21">
        <f>E15+F15</f>
        <v>38.4</v>
      </c>
      <c r="H15" s="21">
        <f>C15+D15-E15</f>
        <v>4488.8086880000001</v>
      </c>
    </row>
    <row r="16" spans="1:8" ht="20.100000000000001" customHeight="1" x14ac:dyDescent="0.25">
      <c r="A16" s="5" t="s">
        <v>17</v>
      </c>
      <c r="B16" s="6" t="s">
        <v>25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</sheetData>
  <mergeCells count="8">
    <mergeCell ref="A1:H1"/>
    <mergeCell ref="A2:H2"/>
    <mergeCell ref="A4:A5"/>
    <mergeCell ref="B4:B5"/>
    <mergeCell ref="C4:C5"/>
    <mergeCell ref="D4:D5"/>
    <mergeCell ref="E4:G4"/>
    <mergeCell ref="H4:H5"/>
  </mergeCells>
  <printOptions horizontalCentered="1"/>
  <pageMargins left="0.5" right="0.25" top="0.5" bottom="0.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Nam 2019</vt:lpstr>
      <vt:lpstr>Nam 2019 sua</vt:lpstr>
      <vt:lpstr>Sheet2</vt:lpstr>
      <vt:lpstr>Sheet3</vt:lpstr>
      <vt:lpstr>'Nam 2019'!chuong_pl_3_name</vt:lpstr>
      <vt:lpstr>'Nam 2019 sua'!chuong_pl_3_name</vt:lpstr>
      <vt:lpstr>'Nam 2019'!Print_Area</vt:lpstr>
      <vt:lpstr>'Nam 2019 sua'!Print_Area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Hoang Thanh Trung</dc:creator>
  <cp:lastModifiedBy>Ms. Nguyen Thi Hong</cp:lastModifiedBy>
  <cp:lastPrinted>2020-02-14T02:15:09Z</cp:lastPrinted>
  <dcterms:created xsi:type="dcterms:W3CDTF">2019-01-15T07:50:13Z</dcterms:created>
  <dcterms:modified xsi:type="dcterms:W3CDTF">2020-02-15T08:56:59Z</dcterms:modified>
</cp:coreProperties>
</file>